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945" windowWidth="15120" windowHeight="7170"/>
  </bookViews>
  <sheets>
    <sheet name="видатки 2023" sheetId="1" r:id="rId1"/>
  </sheets>
  <definedNames>
    <definedName name="_xlnm.Print_Titles" localSheetId="0">'видатки 2023'!$8:$10</definedName>
  </definedNames>
  <calcPr calcId="145621" refMode="R1C1"/>
</workbook>
</file>

<file path=xl/calcChain.xml><?xml version="1.0" encoding="utf-8"?>
<calcChain xmlns="http://schemas.openxmlformats.org/spreadsheetml/2006/main">
  <c r="E38" i="1" l="1"/>
  <c r="F38" i="1"/>
  <c r="G38" i="1"/>
  <c r="H38" i="1"/>
  <c r="D38" i="1"/>
  <c r="E339" i="1"/>
  <c r="F339" i="1"/>
  <c r="G339" i="1"/>
  <c r="H339" i="1"/>
  <c r="I339" i="1"/>
  <c r="D339" i="1"/>
  <c r="E18" i="1"/>
  <c r="F18" i="1"/>
  <c r="G18" i="1"/>
  <c r="D18" i="1"/>
  <c r="E33" i="1"/>
  <c r="E32" i="1" s="1"/>
  <c r="F33" i="1"/>
  <c r="F32" i="1" s="1"/>
  <c r="G33" i="1"/>
  <c r="G32" i="1" s="1"/>
  <c r="E35" i="1"/>
  <c r="E34" i="1" s="1"/>
  <c r="F35" i="1"/>
  <c r="F34" i="1" s="1"/>
  <c r="G35" i="1"/>
  <c r="G34" i="1" s="1"/>
  <c r="E36" i="1"/>
  <c r="F36" i="1"/>
  <c r="G36" i="1"/>
  <c r="E15" i="1"/>
  <c r="E14" i="1" s="1"/>
  <c r="F15" i="1"/>
  <c r="F14" i="1" s="1"/>
  <c r="G15" i="1"/>
  <c r="G14" i="1" s="1"/>
  <c r="E16" i="1"/>
  <c r="F16" i="1"/>
  <c r="G16" i="1"/>
  <c r="E19" i="1"/>
  <c r="F19" i="1"/>
  <c r="G19" i="1"/>
  <c r="E20" i="1"/>
  <c r="F20" i="1"/>
  <c r="G20" i="1"/>
  <c r="E21" i="1"/>
  <c r="F21" i="1"/>
  <c r="G21" i="1"/>
  <c r="E22" i="1"/>
  <c r="F22" i="1"/>
  <c r="G22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1" i="1"/>
  <c r="E30" i="1" s="1"/>
  <c r="F31" i="1"/>
  <c r="F30" i="1" s="1"/>
  <c r="G31" i="1"/>
  <c r="G30" i="1" s="1"/>
  <c r="E39" i="1"/>
  <c r="E37" i="1" s="1"/>
  <c r="F39" i="1"/>
  <c r="G39" i="1"/>
  <c r="E40" i="1"/>
  <c r="F40" i="1"/>
  <c r="F37" i="1" s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D44" i="1"/>
  <c r="D43" i="1"/>
  <c r="D42" i="1"/>
  <c r="D39" i="1"/>
  <c r="D40" i="1"/>
  <c r="D41" i="1"/>
  <c r="D33" i="1"/>
  <c r="E456" i="1"/>
  <c r="F456" i="1"/>
  <c r="G456" i="1"/>
  <c r="D456" i="1"/>
  <c r="I457" i="1"/>
  <c r="I39" i="1" s="1"/>
  <c r="H457" i="1"/>
  <c r="H39" i="1" s="1"/>
  <c r="I448" i="1"/>
  <c r="H448" i="1"/>
  <c r="I447" i="1"/>
  <c r="H447" i="1"/>
  <c r="G447" i="1"/>
  <c r="F447" i="1"/>
  <c r="E447" i="1"/>
  <c r="E446" i="1" s="1"/>
  <c r="D447" i="1"/>
  <c r="I446" i="1"/>
  <c r="H446" i="1"/>
  <c r="G446" i="1"/>
  <c r="F446" i="1"/>
  <c r="D446" i="1"/>
  <c r="I445" i="1"/>
  <c r="H445" i="1"/>
  <c r="I444" i="1"/>
  <c r="H444" i="1"/>
  <c r="G444" i="1"/>
  <c r="F444" i="1"/>
  <c r="E444" i="1"/>
  <c r="D444" i="1"/>
  <c r="I443" i="1"/>
  <c r="H443" i="1"/>
  <c r="G443" i="1"/>
  <c r="F443" i="1"/>
  <c r="E443" i="1"/>
  <c r="D443" i="1"/>
  <c r="E437" i="1"/>
  <c r="F437" i="1"/>
  <c r="G437" i="1"/>
  <c r="D437" i="1"/>
  <c r="I439" i="1"/>
  <c r="H439" i="1"/>
  <c r="E426" i="1"/>
  <c r="F426" i="1"/>
  <c r="G426" i="1"/>
  <c r="D426" i="1"/>
  <c r="I427" i="1"/>
  <c r="H427" i="1"/>
  <c r="E392" i="1"/>
  <c r="F392" i="1"/>
  <c r="G392" i="1"/>
  <c r="D392" i="1"/>
  <c r="E374" i="1"/>
  <c r="F374" i="1"/>
  <c r="G374" i="1"/>
  <c r="D374" i="1"/>
  <c r="I375" i="1"/>
  <c r="H375" i="1"/>
  <c r="I338" i="1"/>
  <c r="H338" i="1"/>
  <c r="I337" i="1"/>
  <c r="H337" i="1"/>
  <c r="G337" i="1"/>
  <c r="F337" i="1"/>
  <c r="E337" i="1"/>
  <c r="D337" i="1"/>
  <c r="I336" i="1"/>
  <c r="H336" i="1"/>
  <c r="G336" i="1"/>
  <c r="F336" i="1"/>
  <c r="E336" i="1"/>
  <c r="D336" i="1"/>
  <c r="I335" i="1"/>
  <c r="H335" i="1"/>
  <c r="I334" i="1"/>
  <c r="H334" i="1"/>
  <c r="G334" i="1"/>
  <c r="F334" i="1"/>
  <c r="E334" i="1"/>
  <c r="D334" i="1"/>
  <c r="I333" i="1"/>
  <c r="H333" i="1"/>
  <c r="G333" i="1"/>
  <c r="F333" i="1"/>
  <c r="E333" i="1"/>
  <c r="D333" i="1"/>
  <c r="I307" i="1"/>
  <c r="H307" i="1"/>
  <c r="I306" i="1"/>
  <c r="H306" i="1"/>
  <c r="I305" i="1"/>
  <c r="H305" i="1"/>
  <c r="G305" i="1"/>
  <c r="F305" i="1"/>
  <c r="E305" i="1"/>
  <c r="D305" i="1"/>
  <c r="I296" i="1"/>
  <c r="H296" i="1"/>
  <c r="I295" i="1"/>
  <c r="H295" i="1"/>
  <c r="G295" i="1"/>
  <c r="F295" i="1"/>
  <c r="E295" i="1"/>
  <c r="D295" i="1"/>
  <c r="I256" i="1"/>
  <c r="H256" i="1"/>
  <c r="I255" i="1"/>
  <c r="H255" i="1"/>
  <c r="G255" i="1"/>
  <c r="F255" i="1"/>
  <c r="E255" i="1"/>
  <c r="D255" i="1"/>
  <c r="I254" i="1"/>
  <c r="H254" i="1"/>
  <c r="I253" i="1"/>
  <c r="H253" i="1"/>
  <c r="G253" i="1"/>
  <c r="F253" i="1"/>
  <c r="E253" i="1"/>
  <c r="D253" i="1"/>
  <c r="I252" i="1"/>
  <c r="H252" i="1"/>
  <c r="G252" i="1"/>
  <c r="F252" i="1"/>
  <c r="E252" i="1"/>
  <c r="D252" i="1"/>
  <c r="I246" i="1"/>
  <c r="H246" i="1"/>
  <c r="I245" i="1"/>
  <c r="H245" i="1"/>
  <c r="G245" i="1"/>
  <c r="F245" i="1"/>
  <c r="E245" i="1"/>
  <c r="D245" i="1"/>
  <c r="I244" i="1"/>
  <c r="H244" i="1"/>
  <c r="G244" i="1"/>
  <c r="F244" i="1"/>
  <c r="E244" i="1"/>
  <c r="D244" i="1"/>
  <c r="I243" i="1"/>
  <c r="I242" i="1" s="1"/>
  <c r="I241" i="1" s="1"/>
  <c r="H243" i="1"/>
  <c r="H242" i="1" s="1"/>
  <c r="H241" i="1" s="1"/>
  <c r="G242" i="1"/>
  <c r="G241" i="1" s="1"/>
  <c r="F242" i="1"/>
  <c r="F241" i="1" s="1"/>
  <c r="E242" i="1"/>
  <c r="E241" i="1" s="1"/>
  <c r="D242" i="1"/>
  <c r="D241" i="1"/>
  <c r="G37" i="1" l="1"/>
  <c r="D37" i="1"/>
  <c r="E23" i="1"/>
  <c r="E17" i="1" s="1"/>
  <c r="E13" i="1" s="1"/>
  <c r="G23" i="1"/>
  <c r="G17" i="1" s="1"/>
  <c r="G13" i="1" s="1"/>
  <c r="F23" i="1"/>
  <c r="F17" i="1" s="1"/>
  <c r="F13" i="1" s="1"/>
  <c r="D187" i="1" l="1"/>
  <c r="I188" i="1"/>
  <c r="I187" i="1" s="1"/>
  <c r="H188" i="1"/>
  <c r="H187" i="1" s="1"/>
  <c r="G187" i="1"/>
  <c r="F187" i="1"/>
  <c r="E187" i="1"/>
  <c r="D31" i="1" l="1"/>
  <c r="D21" i="1"/>
  <c r="D16" i="1" l="1"/>
  <c r="D15" i="1"/>
  <c r="E453" i="1"/>
  <c r="F453" i="1"/>
  <c r="G453" i="1"/>
  <c r="D453" i="1"/>
  <c r="I454" i="1"/>
  <c r="I453" i="1" s="1"/>
  <c r="H454" i="1"/>
  <c r="H453" i="1" s="1"/>
  <c r="E407" i="1"/>
  <c r="E406" i="1" s="1"/>
  <c r="F407" i="1"/>
  <c r="F406" i="1" s="1"/>
  <c r="G407" i="1"/>
  <c r="G406" i="1" s="1"/>
  <c r="D407" i="1"/>
  <c r="D406" i="1" s="1"/>
  <c r="I408" i="1"/>
  <c r="I407" i="1" s="1"/>
  <c r="I406" i="1" s="1"/>
  <c r="H408" i="1"/>
  <c r="H407" i="1" s="1"/>
  <c r="H406" i="1" s="1"/>
  <c r="I373" i="1" l="1"/>
  <c r="H373" i="1"/>
  <c r="E357" i="1"/>
  <c r="F357" i="1"/>
  <c r="G357" i="1"/>
  <c r="I304" i="1"/>
  <c r="H304" i="1"/>
  <c r="I303" i="1"/>
  <c r="I302" i="1" s="1"/>
  <c r="I301" i="1" s="1"/>
  <c r="H303" i="1"/>
  <c r="H302" i="1" s="1"/>
  <c r="H301" i="1" s="1"/>
  <c r="G303" i="1"/>
  <c r="G302" i="1" s="1"/>
  <c r="G301" i="1" s="1"/>
  <c r="F303" i="1"/>
  <c r="F302" i="1" s="1"/>
  <c r="F301" i="1" s="1"/>
  <c r="E303" i="1"/>
  <c r="E302" i="1" s="1"/>
  <c r="E301" i="1" s="1"/>
  <c r="D303" i="1"/>
  <c r="D302" i="1" s="1"/>
  <c r="D301" i="1" s="1"/>
  <c r="E250" i="1"/>
  <c r="F250" i="1"/>
  <c r="G250" i="1"/>
  <c r="D250" i="1"/>
  <c r="I251" i="1"/>
  <c r="I250" i="1" s="1"/>
  <c r="H251" i="1"/>
  <c r="H250" i="1" s="1"/>
  <c r="E248" i="1"/>
  <c r="F248" i="1"/>
  <c r="F247" i="1" s="1"/>
  <c r="G248" i="1"/>
  <c r="D248" i="1"/>
  <c r="D247" i="1" s="1"/>
  <c r="I249" i="1"/>
  <c r="H249" i="1"/>
  <c r="H248" i="1" s="1"/>
  <c r="I240" i="1"/>
  <c r="H240" i="1"/>
  <c r="I239" i="1"/>
  <c r="H239" i="1"/>
  <c r="I238" i="1"/>
  <c r="I237" i="1" s="1"/>
  <c r="H238" i="1"/>
  <c r="H237" i="1" s="1"/>
  <c r="G237" i="1"/>
  <c r="F237" i="1"/>
  <c r="F236" i="1" s="1"/>
  <c r="F235" i="1" s="1"/>
  <c r="E237" i="1"/>
  <c r="E236" i="1" s="1"/>
  <c r="E235" i="1" s="1"/>
  <c r="D237" i="1"/>
  <c r="D236" i="1" s="1"/>
  <c r="D235" i="1" s="1"/>
  <c r="G236" i="1"/>
  <c r="G235" i="1" s="1"/>
  <c r="G247" i="1" l="1"/>
  <c r="H247" i="1"/>
  <c r="E247" i="1"/>
  <c r="H236" i="1"/>
  <c r="H235" i="1" s="1"/>
  <c r="I248" i="1"/>
  <c r="I247" i="1" s="1"/>
  <c r="I236" i="1"/>
  <c r="I235" i="1" s="1"/>
  <c r="I82" i="1"/>
  <c r="H82" i="1"/>
  <c r="D20" i="1" l="1"/>
  <c r="D36" i="1" l="1"/>
  <c r="D35" i="1"/>
  <c r="D32" i="1"/>
  <c r="I452" i="1"/>
  <c r="H452" i="1"/>
  <c r="F452" i="1"/>
  <c r="E452" i="1"/>
  <c r="D452" i="1"/>
  <c r="G452" i="1"/>
  <c r="D30" i="1"/>
  <c r="D29" i="1"/>
  <c r="D28" i="1"/>
  <c r="D26" i="1"/>
  <c r="D27" i="1"/>
  <c r="D25" i="1"/>
  <c r="D24" i="1"/>
  <c r="D22" i="1"/>
  <c r="D19" i="1"/>
  <c r="D34" i="1"/>
  <c r="I428" i="1"/>
  <c r="I426" i="1" s="1"/>
  <c r="H428" i="1"/>
  <c r="H426" i="1" s="1"/>
  <c r="I393" i="1"/>
  <c r="I392" i="1" s="1"/>
  <c r="H393" i="1"/>
  <c r="H392" i="1" s="1"/>
  <c r="E322" i="1"/>
  <c r="F322" i="1"/>
  <c r="G322" i="1"/>
  <c r="D322" i="1"/>
  <c r="E277" i="1"/>
  <c r="F277" i="1"/>
  <c r="G277" i="1"/>
  <c r="D277" i="1"/>
  <c r="D23" i="1" l="1"/>
  <c r="D17" i="1" s="1"/>
  <c r="E129" i="1"/>
  <c r="F129" i="1"/>
  <c r="G129" i="1"/>
  <c r="D129" i="1"/>
  <c r="I64" i="1"/>
  <c r="H64" i="1"/>
  <c r="I63" i="1"/>
  <c r="H63" i="1"/>
  <c r="G62" i="1"/>
  <c r="F62" i="1"/>
  <c r="E62" i="1"/>
  <c r="D62" i="1"/>
  <c r="E347" i="1"/>
  <c r="E344" i="1" s="1"/>
  <c r="F347" i="1"/>
  <c r="F344" i="1" s="1"/>
  <c r="G347" i="1"/>
  <c r="G344" i="1" s="1"/>
  <c r="D347" i="1"/>
  <c r="D344" i="1" s="1"/>
  <c r="I350" i="1"/>
  <c r="H350" i="1"/>
  <c r="I349" i="1"/>
  <c r="H349" i="1"/>
  <c r="I348" i="1"/>
  <c r="H348" i="1"/>
  <c r="E326" i="1"/>
  <c r="F326" i="1"/>
  <c r="G326" i="1"/>
  <c r="D326" i="1"/>
  <c r="H62" i="1" l="1"/>
  <c r="I347" i="1"/>
  <c r="I62" i="1"/>
  <c r="H347" i="1"/>
  <c r="I321" i="1"/>
  <c r="H321" i="1"/>
  <c r="G281" i="1"/>
  <c r="F281" i="1"/>
  <c r="E281" i="1"/>
  <c r="D281" i="1"/>
  <c r="G270" i="1"/>
  <c r="F270" i="1"/>
  <c r="E270" i="1"/>
  <c r="D270" i="1"/>
  <c r="I278" i="1" l="1"/>
  <c r="H278" i="1"/>
  <c r="H277" i="1" s="1"/>
  <c r="I276" i="1"/>
  <c r="H276" i="1"/>
  <c r="I275" i="1"/>
  <c r="H275" i="1"/>
  <c r="I274" i="1"/>
  <c r="H274" i="1"/>
  <c r="I273" i="1"/>
  <c r="H273" i="1"/>
  <c r="I272" i="1"/>
  <c r="H272" i="1"/>
  <c r="I271" i="1"/>
  <c r="H271" i="1"/>
  <c r="H270" i="1" s="1"/>
  <c r="D265" i="1"/>
  <c r="I269" i="1"/>
  <c r="H269" i="1"/>
  <c r="I268" i="1"/>
  <c r="H268" i="1"/>
  <c r="I267" i="1"/>
  <c r="H267" i="1"/>
  <c r="I266" i="1"/>
  <c r="H266" i="1"/>
  <c r="G265" i="1"/>
  <c r="F265" i="1"/>
  <c r="E265" i="1"/>
  <c r="I264" i="1"/>
  <c r="H264" i="1"/>
  <c r="I263" i="1"/>
  <c r="I262" i="1" s="1"/>
  <c r="H263" i="1"/>
  <c r="H262" i="1" s="1"/>
  <c r="G262" i="1"/>
  <c r="F262" i="1"/>
  <c r="E262" i="1"/>
  <c r="D262" i="1"/>
  <c r="D133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G139" i="1"/>
  <c r="F139" i="1"/>
  <c r="F136" i="1" s="1"/>
  <c r="E139" i="1"/>
  <c r="E136" i="1" s="1"/>
  <c r="D139" i="1"/>
  <c r="D136" i="1" s="1"/>
  <c r="D132" i="1" s="1"/>
  <c r="D131" i="1" s="1"/>
  <c r="I138" i="1"/>
  <c r="H138" i="1"/>
  <c r="I137" i="1"/>
  <c r="H137" i="1"/>
  <c r="G136" i="1"/>
  <c r="I135" i="1"/>
  <c r="H135" i="1"/>
  <c r="I134" i="1"/>
  <c r="I133" i="1" s="1"/>
  <c r="H134" i="1"/>
  <c r="G133" i="1"/>
  <c r="F133" i="1"/>
  <c r="E133" i="1"/>
  <c r="I277" i="1" l="1"/>
  <c r="I38" i="1"/>
  <c r="G261" i="1"/>
  <c r="G260" i="1" s="1"/>
  <c r="H133" i="1"/>
  <c r="F261" i="1"/>
  <c r="F260" i="1" s="1"/>
  <c r="D261" i="1"/>
  <c r="D260" i="1" s="1"/>
  <c r="E261" i="1"/>
  <c r="E260" i="1" s="1"/>
  <c r="I270" i="1"/>
  <c r="I139" i="1"/>
  <c r="I136" i="1" s="1"/>
  <c r="I132" i="1" s="1"/>
  <c r="I131" i="1" s="1"/>
  <c r="G132" i="1"/>
  <c r="G131" i="1" s="1"/>
  <c r="I265" i="1"/>
  <c r="I261" i="1" s="1"/>
  <c r="H265" i="1"/>
  <c r="F132" i="1"/>
  <c r="F131" i="1" s="1"/>
  <c r="E132" i="1"/>
  <c r="E131" i="1" s="1"/>
  <c r="H139" i="1"/>
  <c r="H136" i="1" s="1"/>
  <c r="H132" i="1" s="1"/>
  <c r="H131" i="1" s="1"/>
  <c r="I260" i="1" l="1"/>
  <c r="H261" i="1"/>
  <c r="H260" i="1" s="1"/>
  <c r="E463" i="1"/>
  <c r="E462" i="1" s="1"/>
  <c r="F463" i="1"/>
  <c r="F462" i="1" s="1"/>
  <c r="G463" i="1"/>
  <c r="G462" i="1" s="1"/>
  <c r="D463" i="1"/>
  <c r="D462" i="1" s="1"/>
  <c r="I464" i="1"/>
  <c r="I463" i="1" s="1"/>
  <c r="I462" i="1" s="1"/>
  <c r="H464" i="1"/>
  <c r="H463" i="1" s="1"/>
  <c r="H462" i="1" s="1"/>
  <c r="G455" i="1"/>
  <c r="E455" i="1"/>
  <c r="F455" i="1"/>
  <c r="I451" i="1"/>
  <c r="E450" i="1"/>
  <c r="E449" i="1" s="1"/>
  <c r="F450" i="1"/>
  <c r="F449" i="1" s="1"/>
  <c r="G450" i="1"/>
  <c r="G449" i="1" s="1"/>
  <c r="I450" i="1"/>
  <c r="I449" i="1" s="1"/>
  <c r="D450" i="1"/>
  <c r="D449" i="1" s="1"/>
  <c r="H451" i="1"/>
  <c r="H43" i="1" s="1"/>
  <c r="I259" i="1"/>
  <c r="I44" i="1" s="1"/>
  <c r="H259" i="1"/>
  <c r="H44" i="1" s="1"/>
  <c r="G258" i="1"/>
  <c r="G257" i="1" s="1"/>
  <c r="F258" i="1"/>
  <c r="F257" i="1" s="1"/>
  <c r="E258" i="1"/>
  <c r="E257" i="1" s="1"/>
  <c r="D258" i="1"/>
  <c r="D257" i="1" s="1"/>
  <c r="G108" i="1"/>
  <c r="F67" i="1"/>
  <c r="E431" i="1"/>
  <c r="F431" i="1"/>
  <c r="G431" i="1"/>
  <c r="D431" i="1"/>
  <c r="E367" i="1"/>
  <c r="E364" i="1" s="1"/>
  <c r="F367" i="1"/>
  <c r="F364" i="1" s="1"/>
  <c r="G367" i="1"/>
  <c r="G364" i="1" s="1"/>
  <c r="D367" i="1"/>
  <c r="D364" i="1" s="1"/>
  <c r="I372" i="1"/>
  <c r="H372" i="1"/>
  <c r="I351" i="1"/>
  <c r="H351" i="1"/>
  <c r="E299" i="1"/>
  <c r="F299" i="1"/>
  <c r="G299" i="1"/>
  <c r="D299" i="1"/>
  <c r="I234" i="1"/>
  <c r="H234" i="1"/>
  <c r="I233" i="1"/>
  <c r="H233" i="1"/>
  <c r="I232" i="1"/>
  <c r="H232" i="1"/>
  <c r="H231" i="1" s="1"/>
  <c r="H230" i="1" s="1"/>
  <c r="H229" i="1" s="1"/>
  <c r="I231" i="1"/>
  <c r="G231" i="1"/>
  <c r="G230" i="1" s="1"/>
  <c r="G229" i="1" s="1"/>
  <c r="F231" i="1"/>
  <c r="F230" i="1" s="1"/>
  <c r="F229" i="1" s="1"/>
  <c r="E231" i="1"/>
  <c r="E230" i="1" s="1"/>
  <c r="E229" i="1" s="1"/>
  <c r="D231" i="1"/>
  <c r="D230" i="1" s="1"/>
  <c r="D229" i="1" s="1"/>
  <c r="I228" i="1"/>
  <c r="H228" i="1"/>
  <c r="I227" i="1"/>
  <c r="I226" i="1" s="1"/>
  <c r="I225" i="1" s="1"/>
  <c r="I224" i="1" s="1"/>
  <c r="H227" i="1"/>
  <c r="H226" i="1" s="1"/>
  <c r="H225" i="1" s="1"/>
  <c r="H224" i="1" s="1"/>
  <c r="G226" i="1"/>
  <c r="G225" i="1" s="1"/>
  <c r="G224" i="1" s="1"/>
  <c r="F226" i="1"/>
  <c r="F225" i="1" s="1"/>
  <c r="F224" i="1" s="1"/>
  <c r="E226" i="1"/>
  <c r="E225" i="1" s="1"/>
  <c r="E224" i="1" s="1"/>
  <c r="D226" i="1"/>
  <c r="D225" i="1" s="1"/>
  <c r="D224" i="1" s="1"/>
  <c r="D197" i="1"/>
  <c r="D155" i="1"/>
  <c r="D154" i="1" s="1"/>
  <c r="D153" i="1" s="1"/>
  <c r="I157" i="1"/>
  <c r="H157" i="1"/>
  <c r="I156" i="1"/>
  <c r="I155" i="1" s="1"/>
  <c r="I154" i="1" s="1"/>
  <c r="I153" i="1" s="1"/>
  <c r="H156" i="1"/>
  <c r="H155" i="1" s="1"/>
  <c r="H154" i="1" s="1"/>
  <c r="H153" i="1" s="1"/>
  <c r="G155" i="1"/>
  <c r="G154" i="1" s="1"/>
  <c r="G153" i="1" s="1"/>
  <c r="F155" i="1"/>
  <c r="F154" i="1" s="1"/>
  <c r="F153" i="1" s="1"/>
  <c r="E155" i="1"/>
  <c r="E154" i="1" s="1"/>
  <c r="E153" i="1" s="1"/>
  <c r="D148" i="1"/>
  <c r="I152" i="1"/>
  <c r="H152" i="1"/>
  <c r="G151" i="1"/>
  <c r="F151" i="1"/>
  <c r="E151" i="1"/>
  <c r="D151" i="1"/>
  <c r="I150" i="1"/>
  <c r="H150" i="1"/>
  <c r="I149" i="1"/>
  <c r="I148" i="1" s="1"/>
  <c r="H149" i="1"/>
  <c r="H148" i="1" s="1"/>
  <c r="G148" i="1"/>
  <c r="F148" i="1"/>
  <c r="E148" i="1"/>
  <c r="I43" i="1" l="1"/>
  <c r="H151" i="1"/>
  <c r="I151" i="1"/>
  <c r="I147" i="1" s="1"/>
  <c r="I146" i="1" s="1"/>
  <c r="I230" i="1"/>
  <c r="I229" i="1" s="1"/>
  <c r="I258" i="1"/>
  <c r="I257" i="1" s="1"/>
  <c r="H258" i="1"/>
  <c r="H257" i="1" s="1"/>
  <c r="F147" i="1"/>
  <c r="F146" i="1" s="1"/>
  <c r="E147" i="1"/>
  <c r="E146" i="1" s="1"/>
  <c r="G147" i="1"/>
  <c r="G146" i="1" s="1"/>
  <c r="H450" i="1"/>
  <c r="H449" i="1" s="1"/>
  <c r="H147" i="1"/>
  <c r="H146" i="1" s="1"/>
  <c r="D147" i="1"/>
  <c r="D146" i="1" s="1"/>
  <c r="E67" i="1"/>
  <c r="E460" i="1" l="1"/>
  <c r="F460" i="1"/>
  <c r="G460" i="1"/>
  <c r="D460" i="1"/>
  <c r="D459" i="1" s="1"/>
  <c r="I461" i="1"/>
  <c r="I460" i="1" s="1"/>
  <c r="I459" i="1" s="1"/>
  <c r="H461" i="1"/>
  <c r="H460" i="1" s="1"/>
  <c r="H459" i="1" s="1"/>
  <c r="G459" i="1"/>
  <c r="F459" i="1"/>
  <c r="E459" i="1"/>
  <c r="D455" i="1"/>
  <c r="F341" i="1"/>
  <c r="G175" i="1"/>
  <c r="E354" i="1"/>
  <c r="E353" i="1" s="1"/>
  <c r="E352" i="1" s="1"/>
  <c r="F354" i="1"/>
  <c r="F353" i="1" s="1"/>
  <c r="F352" i="1" s="1"/>
  <c r="G354" i="1"/>
  <c r="G353" i="1" s="1"/>
  <c r="G352" i="1" s="1"/>
  <c r="D354" i="1"/>
  <c r="D341" i="1"/>
  <c r="D340" i="1" s="1"/>
  <c r="D285" i="1" l="1"/>
  <c r="E280" i="1"/>
  <c r="E279" i="1" s="1"/>
  <c r="F280" i="1"/>
  <c r="F279" i="1" s="1"/>
  <c r="G280" i="1"/>
  <c r="G279" i="1" s="1"/>
  <c r="D280" i="1"/>
  <c r="D279" i="1" s="1"/>
  <c r="I282" i="1"/>
  <c r="I281" i="1" s="1"/>
  <c r="H282" i="1"/>
  <c r="H281" i="1" s="1"/>
  <c r="I280" i="1" l="1"/>
  <c r="I279" i="1" s="1"/>
  <c r="H280" i="1"/>
  <c r="H279" i="1" s="1"/>
  <c r="E211" i="1"/>
  <c r="E218" i="1"/>
  <c r="E214" i="1" s="1"/>
  <c r="F218" i="1"/>
  <c r="F214" i="1" s="1"/>
  <c r="G218" i="1"/>
  <c r="G214" i="1" s="1"/>
  <c r="D218" i="1"/>
  <c r="D214" i="1" s="1"/>
  <c r="I223" i="1"/>
  <c r="H223" i="1"/>
  <c r="I222" i="1"/>
  <c r="H222" i="1"/>
  <c r="I216" i="1"/>
  <c r="H216" i="1"/>
  <c r="E121" i="1" l="1"/>
  <c r="E116" i="1" s="1"/>
  <c r="F121" i="1"/>
  <c r="F116" i="1" s="1"/>
  <c r="G121" i="1"/>
  <c r="G116" i="1" s="1"/>
  <c r="D121" i="1"/>
  <c r="D116" i="1" s="1"/>
  <c r="I127" i="1"/>
  <c r="H127" i="1"/>
  <c r="I126" i="1"/>
  <c r="H126" i="1"/>
  <c r="I125" i="1"/>
  <c r="H125" i="1"/>
  <c r="I119" i="1"/>
  <c r="H119" i="1"/>
  <c r="E361" i="1" l="1"/>
  <c r="E360" i="1" s="1"/>
  <c r="E359" i="1" s="1"/>
  <c r="F361" i="1"/>
  <c r="F360" i="1" s="1"/>
  <c r="F359" i="1" s="1"/>
  <c r="G361" i="1"/>
  <c r="G360" i="1" s="1"/>
  <c r="G359" i="1" s="1"/>
  <c r="F340" i="1"/>
  <c r="E341" i="1"/>
  <c r="G341" i="1"/>
  <c r="E331" i="1"/>
  <c r="E330" i="1" s="1"/>
  <c r="E329" i="1" s="1"/>
  <c r="F331" i="1"/>
  <c r="F330" i="1" s="1"/>
  <c r="F329" i="1" s="1"/>
  <c r="G331" i="1"/>
  <c r="G330" i="1" s="1"/>
  <c r="G329" i="1" s="1"/>
  <c r="E325" i="1"/>
  <c r="E324" i="1" s="1"/>
  <c r="F325" i="1"/>
  <c r="F324" i="1" s="1"/>
  <c r="G325" i="1"/>
  <c r="G324" i="1" s="1"/>
  <c r="E316" i="1"/>
  <c r="E313" i="1" s="1"/>
  <c r="F316" i="1"/>
  <c r="F313" i="1" s="1"/>
  <c r="G316" i="1"/>
  <c r="G313" i="1" s="1"/>
  <c r="E310" i="1"/>
  <c r="F310" i="1"/>
  <c r="G310" i="1"/>
  <c r="E298" i="1"/>
  <c r="E297" i="1" s="1"/>
  <c r="F298" i="1"/>
  <c r="F297" i="1" s="1"/>
  <c r="G298" i="1"/>
  <c r="G297" i="1" s="1"/>
  <c r="E291" i="1"/>
  <c r="E288" i="1" s="1"/>
  <c r="F291" i="1"/>
  <c r="F288" i="1" s="1"/>
  <c r="G291" i="1"/>
  <c r="G288" i="1" s="1"/>
  <c r="E285" i="1"/>
  <c r="F285" i="1"/>
  <c r="G285" i="1"/>
  <c r="F211" i="1"/>
  <c r="F210" i="1" s="1"/>
  <c r="F209" i="1" s="1"/>
  <c r="G211" i="1"/>
  <c r="E205" i="1"/>
  <c r="F205" i="1"/>
  <c r="G205" i="1"/>
  <c r="E197" i="1"/>
  <c r="F197" i="1"/>
  <c r="G197" i="1"/>
  <c r="E191" i="1"/>
  <c r="F191" i="1"/>
  <c r="G191" i="1"/>
  <c r="E181" i="1"/>
  <c r="F181" i="1"/>
  <c r="G181" i="1"/>
  <c r="G178" i="1" s="1"/>
  <c r="G174" i="1" s="1"/>
  <c r="G173" i="1" s="1"/>
  <c r="F178" i="1"/>
  <c r="E175" i="1"/>
  <c r="F175" i="1"/>
  <c r="F174" i="1" s="1"/>
  <c r="F173" i="1" s="1"/>
  <c r="E166" i="1"/>
  <c r="E163" i="1" s="1"/>
  <c r="F166" i="1"/>
  <c r="F163" i="1" s="1"/>
  <c r="G166" i="1"/>
  <c r="G163" i="1" s="1"/>
  <c r="E160" i="1"/>
  <c r="F160" i="1"/>
  <c r="G160" i="1"/>
  <c r="E108" i="1"/>
  <c r="F108" i="1"/>
  <c r="E105" i="1"/>
  <c r="F105" i="1"/>
  <c r="G105" i="1"/>
  <c r="E97" i="1"/>
  <c r="E92" i="1" s="1"/>
  <c r="F97" i="1"/>
  <c r="F92" i="1" s="1"/>
  <c r="G97" i="1"/>
  <c r="G92" i="1" s="1"/>
  <c r="E89" i="1"/>
  <c r="F89" i="1"/>
  <c r="G89" i="1"/>
  <c r="E84" i="1"/>
  <c r="F84" i="1"/>
  <c r="G84" i="1"/>
  <c r="E75" i="1"/>
  <c r="E70" i="1" s="1"/>
  <c r="E66" i="1" s="1"/>
  <c r="F75" i="1"/>
  <c r="F70" i="1" s="1"/>
  <c r="F66" i="1" s="1"/>
  <c r="G75" i="1"/>
  <c r="G70" i="1" s="1"/>
  <c r="G67" i="1"/>
  <c r="E55" i="1"/>
  <c r="E51" i="1" s="1"/>
  <c r="F55" i="1"/>
  <c r="F51" i="1" s="1"/>
  <c r="G55" i="1"/>
  <c r="G51" i="1" s="1"/>
  <c r="E48" i="1"/>
  <c r="F48" i="1"/>
  <c r="G48" i="1"/>
  <c r="G66" i="1" l="1"/>
  <c r="G65" i="1" s="1"/>
  <c r="E178" i="1"/>
  <c r="E174" i="1" s="1"/>
  <c r="E173" i="1" s="1"/>
  <c r="F309" i="1"/>
  <c r="F308" i="1" s="1"/>
  <c r="F284" i="1"/>
  <c r="F283" i="1" s="1"/>
  <c r="F88" i="1"/>
  <c r="G88" i="1"/>
  <c r="E88" i="1"/>
  <c r="F65" i="1"/>
  <c r="G340" i="1"/>
  <c r="E340" i="1"/>
  <c r="G309" i="1"/>
  <c r="G308" i="1" s="1"/>
  <c r="E309" i="1"/>
  <c r="E308" i="1" s="1"/>
  <c r="G284" i="1"/>
  <c r="G283" i="1" s="1"/>
  <c r="E284" i="1"/>
  <c r="E283" i="1" s="1"/>
  <c r="G210" i="1"/>
  <c r="G209" i="1" s="1"/>
  <c r="E210" i="1"/>
  <c r="E209" i="1" s="1"/>
  <c r="F159" i="1"/>
  <c r="F158" i="1" s="1"/>
  <c r="G159" i="1"/>
  <c r="G158" i="1" s="1"/>
  <c r="E159" i="1"/>
  <c r="E158" i="1" s="1"/>
  <c r="E65" i="1"/>
  <c r="E441" i="1"/>
  <c r="E440" i="1" s="1"/>
  <c r="F441" i="1"/>
  <c r="F440" i="1" s="1"/>
  <c r="G441" i="1"/>
  <c r="G440" i="1" s="1"/>
  <c r="D441" i="1"/>
  <c r="D440" i="1" s="1"/>
  <c r="I442" i="1"/>
  <c r="I441" i="1" s="1"/>
  <c r="I440" i="1" s="1"/>
  <c r="H442" i="1"/>
  <c r="H441" i="1" s="1"/>
  <c r="H440" i="1" s="1"/>
  <c r="E419" i="1" l="1"/>
  <c r="F419" i="1"/>
  <c r="G419" i="1"/>
  <c r="D419" i="1"/>
  <c r="I423" i="1"/>
  <c r="H423" i="1"/>
  <c r="E385" i="1"/>
  <c r="F385" i="1"/>
  <c r="G385" i="1"/>
  <c r="D385" i="1"/>
  <c r="I389" i="1"/>
  <c r="H389" i="1"/>
  <c r="I328" i="1"/>
  <c r="H328" i="1"/>
  <c r="D316" i="1"/>
  <c r="D313" i="1" s="1"/>
  <c r="I320" i="1"/>
  <c r="H320" i="1"/>
  <c r="I221" i="1" l="1"/>
  <c r="H221" i="1"/>
  <c r="I220" i="1"/>
  <c r="H220" i="1"/>
  <c r="I219" i="1"/>
  <c r="H219" i="1"/>
  <c r="I217" i="1"/>
  <c r="H217" i="1"/>
  <c r="I215" i="1"/>
  <c r="H215" i="1"/>
  <c r="I213" i="1"/>
  <c r="H213" i="1"/>
  <c r="I212" i="1"/>
  <c r="I211" i="1" s="1"/>
  <c r="H212" i="1"/>
  <c r="H211" i="1" s="1"/>
  <c r="D211" i="1"/>
  <c r="F194" i="1"/>
  <c r="F190" i="1" s="1"/>
  <c r="F189" i="1" s="1"/>
  <c r="I201" i="1"/>
  <c r="H201" i="1"/>
  <c r="D181" i="1"/>
  <c r="I185" i="1"/>
  <c r="H185" i="1"/>
  <c r="D166" i="1"/>
  <c r="D163" i="1" s="1"/>
  <c r="I170" i="1"/>
  <c r="H170" i="1"/>
  <c r="G87" i="1"/>
  <c r="F87" i="1"/>
  <c r="E87" i="1"/>
  <c r="D97" i="1"/>
  <c r="I102" i="1"/>
  <c r="H102" i="1"/>
  <c r="D75" i="1"/>
  <c r="D70" i="1" s="1"/>
  <c r="I80" i="1"/>
  <c r="H80" i="1"/>
  <c r="I59" i="1"/>
  <c r="I28" i="1" s="1"/>
  <c r="D55" i="1"/>
  <c r="D51" i="1" s="1"/>
  <c r="H59" i="1"/>
  <c r="H28" i="1" s="1"/>
  <c r="H218" i="1" l="1"/>
  <c r="H214" i="1" s="1"/>
  <c r="H210" i="1" s="1"/>
  <c r="H209" i="1" s="1"/>
  <c r="I218" i="1"/>
  <c r="I214" i="1" s="1"/>
  <c r="I210" i="1" s="1"/>
  <c r="I209" i="1" s="1"/>
  <c r="D210" i="1"/>
  <c r="D209" i="1" s="1"/>
  <c r="H317" i="1"/>
  <c r="G11" i="1" l="1"/>
  <c r="E402" i="1" l="1"/>
  <c r="F402" i="1"/>
  <c r="F399" i="1" s="1"/>
  <c r="G402" i="1"/>
  <c r="G399" i="1" s="1"/>
  <c r="D402" i="1"/>
  <c r="D399" i="1" s="1"/>
  <c r="E382" i="1"/>
  <c r="F382" i="1"/>
  <c r="G382" i="1"/>
  <c r="D382" i="1"/>
  <c r="D291" i="1"/>
  <c r="D288" i="1" s="1"/>
  <c r="D205" i="1"/>
  <c r="E194" i="1"/>
  <c r="E190" i="1" s="1"/>
  <c r="E189" i="1" s="1"/>
  <c r="G194" i="1"/>
  <c r="G190" i="1" s="1"/>
  <c r="G189" i="1" s="1"/>
  <c r="D194" i="1"/>
  <c r="D178" i="1"/>
  <c r="E47" i="1"/>
  <c r="E46" i="1" s="1"/>
  <c r="F47" i="1"/>
  <c r="F46" i="1" s="1"/>
  <c r="G47" i="1"/>
  <c r="G46" i="1" s="1"/>
  <c r="I438" i="1"/>
  <c r="I40" i="1" s="1"/>
  <c r="H438" i="1"/>
  <c r="I436" i="1"/>
  <c r="I33" i="1" s="1"/>
  <c r="I32" i="1" s="1"/>
  <c r="H436" i="1"/>
  <c r="H33" i="1" s="1"/>
  <c r="H32" i="1" s="1"/>
  <c r="I435" i="1"/>
  <c r="H435" i="1"/>
  <c r="G435" i="1"/>
  <c r="F435" i="1"/>
  <c r="E435" i="1"/>
  <c r="D435" i="1"/>
  <c r="I434" i="1"/>
  <c r="H434" i="1"/>
  <c r="G434" i="1"/>
  <c r="F434" i="1"/>
  <c r="E434" i="1"/>
  <c r="D434" i="1"/>
  <c r="G433" i="1"/>
  <c r="F433" i="1"/>
  <c r="E433" i="1"/>
  <c r="D433" i="1"/>
  <c r="E430" i="1"/>
  <c r="E429" i="1" s="1"/>
  <c r="F430" i="1"/>
  <c r="F429" i="1" s="1"/>
  <c r="G430" i="1"/>
  <c r="G429" i="1" s="1"/>
  <c r="D430" i="1"/>
  <c r="D429" i="1" s="1"/>
  <c r="I432" i="1"/>
  <c r="I431" i="1" s="1"/>
  <c r="H432" i="1"/>
  <c r="H431" i="1" s="1"/>
  <c r="E414" i="1"/>
  <c r="F414" i="1"/>
  <c r="G414" i="1"/>
  <c r="D414" i="1"/>
  <c r="I425" i="1"/>
  <c r="H425" i="1"/>
  <c r="I424" i="1"/>
  <c r="H424" i="1"/>
  <c r="I422" i="1"/>
  <c r="H422" i="1"/>
  <c r="I421" i="1"/>
  <c r="H421" i="1"/>
  <c r="I420" i="1"/>
  <c r="I419" i="1" s="1"/>
  <c r="H420" i="1"/>
  <c r="I418" i="1"/>
  <c r="H418" i="1"/>
  <c r="I417" i="1"/>
  <c r="H417" i="1"/>
  <c r="I416" i="1"/>
  <c r="H416" i="1"/>
  <c r="I415" i="1"/>
  <c r="H415" i="1"/>
  <c r="I413" i="1"/>
  <c r="H413" i="1"/>
  <c r="I412" i="1"/>
  <c r="H412" i="1"/>
  <c r="H411" i="1" s="1"/>
  <c r="I411" i="1"/>
  <c r="G411" i="1"/>
  <c r="F411" i="1"/>
  <c r="E411" i="1"/>
  <c r="D411" i="1"/>
  <c r="E399" i="1"/>
  <c r="I405" i="1"/>
  <c r="H405" i="1"/>
  <c r="I404" i="1"/>
  <c r="H404" i="1"/>
  <c r="I403" i="1"/>
  <c r="H403" i="1"/>
  <c r="I401" i="1"/>
  <c r="H401" i="1"/>
  <c r="I400" i="1"/>
  <c r="H400" i="1"/>
  <c r="I398" i="1"/>
  <c r="H398" i="1"/>
  <c r="I397" i="1"/>
  <c r="I396" i="1" s="1"/>
  <c r="H397" i="1"/>
  <c r="H396" i="1" s="1"/>
  <c r="G396" i="1"/>
  <c r="F396" i="1"/>
  <c r="E396" i="1"/>
  <c r="D396" i="1"/>
  <c r="I391" i="1"/>
  <c r="H391" i="1"/>
  <c r="I390" i="1"/>
  <c r="H390" i="1"/>
  <c r="I388" i="1"/>
  <c r="H388" i="1"/>
  <c r="I387" i="1"/>
  <c r="H387" i="1"/>
  <c r="I386" i="1"/>
  <c r="H386" i="1"/>
  <c r="I384" i="1"/>
  <c r="H384" i="1"/>
  <c r="I383" i="1"/>
  <c r="H383" i="1"/>
  <c r="I381" i="1"/>
  <c r="H381" i="1"/>
  <c r="I380" i="1"/>
  <c r="H380" i="1"/>
  <c r="H379" i="1" s="1"/>
  <c r="G379" i="1"/>
  <c r="F379" i="1"/>
  <c r="E379" i="1"/>
  <c r="D379" i="1"/>
  <c r="I376" i="1"/>
  <c r="I374" i="1" s="1"/>
  <c r="H376" i="1"/>
  <c r="H374" i="1" s="1"/>
  <c r="I371" i="1"/>
  <c r="H371" i="1"/>
  <c r="I370" i="1"/>
  <c r="H370" i="1"/>
  <c r="I369" i="1"/>
  <c r="H369" i="1"/>
  <c r="I368" i="1"/>
  <c r="H368" i="1"/>
  <c r="I366" i="1"/>
  <c r="H366" i="1"/>
  <c r="I365" i="1"/>
  <c r="H365" i="1"/>
  <c r="I363" i="1"/>
  <c r="H363" i="1"/>
  <c r="I362" i="1"/>
  <c r="I361" i="1" s="1"/>
  <c r="H362" i="1"/>
  <c r="H361" i="1" s="1"/>
  <c r="D361" i="1"/>
  <c r="D360" i="1" s="1"/>
  <c r="I358" i="1"/>
  <c r="H358" i="1"/>
  <c r="H357" i="1" s="1"/>
  <c r="D357" i="1"/>
  <c r="D353" i="1" s="1"/>
  <c r="I356" i="1"/>
  <c r="H356" i="1"/>
  <c r="I355" i="1"/>
  <c r="H355" i="1"/>
  <c r="H437" i="1" l="1"/>
  <c r="H40" i="1"/>
  <c r="I437" i="1"/>
  <c r="I433" i="1" s="1"/>
  <c r="I357" i="1"/>
  <c r="H433" i="1"/>
  <c r="H414" i="1"/>
  <c r="H354" i="1"/>
  <c r="H353" i="1" s="1"/>
  <c r="H352" i="1" s="1"/>
  <c r="I379" i="1"/>
  <c r="H367" i="1"/>
  <c r="I367" i="1"/>
  <c r="G410" i="1"/>
  <c r="G409" i="1" s="1"/>
  <c r="F410" i="1"/>
  <c r="F409" i="1" s="1"/>
  <c r="G395" i="1"/>
  <c r="G394" i="1" s="1"/>
  <c r="I354" i="1"/>
  <c r="D359" i="1"/>
  <c r="H385" i="1"/>
  <c r="H382" i="1" s="1"/>
  <c r="H378" i="1" s="1"/>
  <c r="I414" i="1"/>
  <c r="I410" i="1" s="1"/>
  <c r="I409" i="1" s="1"/>
  <c r="I385" i="1"/>
  <c r="I382" i="1" s="1"/>
  <c r="H419" i="1"/>
  <c r="H430" i="1"/>
  <c r="H429" i="1" s="1"/>
  <c r="I430" i="1"/>
  <c r="I429" i="1" s="1"/>
  <c r="E395" i="1"/>
  <c r="E394" i="1" s="1"/>
  <c r="H402" i="1"/>
  <c r="H399" i="1" s="1"/>
  <c r="H395" i="1" s="1"/>
  <c r="H394" i="1" s="1"/>
  <c r="D378" i="1"/>
  <c r="D377" i="1" s="1"/>
  <c r="F378" i="1"/>
  <c r="F377" i="1" s="1"/>
  <c r="D395" i="1"/>
  <c r="D394" i="1" s="1"/>
  <c r="F395" i="1"/>
  <c r="F394" i="1" s="1"/>
  <c r="I402" i="1"/>
  <c r="I399" i="1" s="1"/>
  <c r="I395" i="1" s="1"/>
  <c r="I394" i="1" s="1"/>
  <c r="E378" i="1"/>
  <c r="E377" i="1" s="1"/>
  <c r="G378" i="1"/>
  <c r="G377" i="1" s="1"/>
  <c r="D410" i="1"/>
  <c r="D409" i="1" s="1"/>
  <c r="E410" i="1"/>
  <c r="E409" i="1" s="1"/>
  <c r="D352" i="1"/>
  <c r="I346" i="1"/>
  <c r="H346" i="1"/>
  <c r="I345" i="1"/>
  <c r="H345" i="1"/>
  <c r="I343" i="1"/>
  <c r="H343" i="1"/>
  <c r="I342" i="1"/>
  <c r="H342" i="1"/>
  <c r="H341" i="1" s="1"/>
  <c r="I332" i="1"/>
  <c r="I331" i="1" s="1"/>
  <c r="I330" i="1" s="1"/>
  <c r="I329" i="1" s="1"/>
  <c r="H332" i="1"/>
  <c r="H331" i="1" s="1"/>
  <c r="H330" i="1" s="1"/>
  <c r="H329" i="1" s="1"/>
  <c r="D331" i="1"/>
  <c r="D330" i="1" s="1"/>
  <c r="D329" i="1" s="1"/>
  <c r="D325" i="1"/>
  <c r="D324" i="1" s="1"/>
  <c r="I327" i="1"/>
  <c r="I326" i="1" s="1"/>
  <c r="H327" i="1"/>
  <c r="H326" i="1" s="1"/>
  <c r="I323" i="1"/>
  <c r="I322" i="1" s="1"/>
  <c r="H323" i="1"/>
  <c r="H322" i="1" s="1"/>
  <c r="I319" i="1"/>
  <c r="H319" i="1"/>
  <c r="I318" i="1"/>
  <c r="H318" i="1"/>
  <c r="I317" i="1"/>
  <c r="I315" i="1"/>
  <c r="H315" i="1"/>
  <c r="I314" i="1"/>
  <c r="H314" i="1"/>
  <c r="I312" i="1"/>
  <c r="H312" i="1"/>
  <c r="I311" i="1"/>
  <c r="I310" i="1" s="1"/>
  <c r="H311" i="1"/>
  <c r="H310" i="1" s="1"/>
  <c r="D310" i="1"/>
  <c r="D309" i="1" s="1"/>
  <c r="D298" i="1"/>
  <c r="D297" i="1" s="1"/>
  <c r="I300" i="1"/>
  <c r="I299" i="1" s="1"/>
  <c r="H300" i="1"/>
  <c r="H299" i="1" s="1"/>
  <c r="I294" i="1"/>
  <c r="H294" i="1"/>
  <c r="I293" i="1"/>
  <c r="H293" i="1"/>
  <c r="I292" i="1"/>
  <c r="H292" i="1"/>
  <c r="I290" i="1"/>
  <c r="H290" i="1"/>
  <c r="I289" i="1"/>
  <c r="H289" i="1"/>
  <c r="I287" i="1"/>
  <c r="H287" i="1"/>
  <c r="I286" i="1"/>
  <c r="I285" i="1" s="1"/>
  <c r="H286" i="1"/>
  <c r="H285" i="1" s="1"/>
  <c r="D284" i="1"/>
  <c r="D283" i="1" s="1"/>
  <c r="I353" i="1" l="1"/>
  <c r="I352" i="1" s="1"/>
  <c r="H364" i="1"/>
  <c r="H360" i="1" s="1"/>
  <c r="H359" i="1" s="1"/>
  <c r="I364" i="1"/>
  <c r="I360" i="1" s="1"/>
  <c r="I359" i="1" s="1"/>
  <c r="H344" i="1"/>
  <c r="H340" i="1" s="1"/>
  <c r="I344" i="1"/>
  <c r="H410" i="1"/>
  <c r="H409" i="1" s="1"/>
  <c r="I378" i="1"/>
  <c r="I377" i="1" s="1"/>
  <c r="I341" i="1"/>
  <c r="I325" i="1"/>
  <c r="I324" i="1" s="1"/>
  <c r="H325" i="1"/>
  <c r="H324" i="1" s="1"/>
  <c r="H291" i="1"/>
  <c r="H288" i="1" s="1"/>
  <c r="H316" i="1"/>
  <c r="H313" i="1" s="1"/>
  <c r="H377" i="1"/>
  <c r="I291" i="1"/>
  <c r="I288" i="1" s="1"/>
  <c r="I298" i="1"/>
  <c r="I297" i="1" s="1"/>
  <c r="H298" i="1"/>
  <c r="H297" i="1" s="1"/>
  <c r="I316" i="1"/>
  <c r="I313" i="1" s="1"/>
  <c r="D308" i="1"/>
  <c r="I340" i="1" l="1"/>
  <c r="H309" i="1"/>
  <c r="H308" i="1" s="1"/>
  <c r="I309" i="1"/>
  <c r="I308" i="1" s="1"/>
  <c r="H284" i="1"/>
  <c r="H283" i="1" s="1"/>
  <c r="I284" i="1"/>
  <c r="I283" i="1" s="1"/>
  <c r="I208" i="1"/>
  <c r="H208" i="1"/>
  <c r="G207" i="1"/>
  <c r="G204" i="1" s="1"/>
  <c r="G203" i="1" s="1"/>
  <c r="F207" i="1"/>
  <c r="F204" i="1" s="1"/>
  <c r="F203" i="1" s="1"/>
  <c r="E207" i="1"/>
  <c r="E204" i="1" s="1"/>
  <c r="E203" i="1" s="1"/>
  <c r="D207" i="1"/>
  <c r="D204" i="1" s="1"/>
  <c r="D203" i="1" s="1"/>
  <c r="I206" i="1"/>
  <c r="I205" i="1" s="1"/>
  <c r="H206" i="1"/>
  <c r="H205" i="1" s="1"/>
  <c r="I202" i="1"/>
  <c r="H202" i="1"/>
  <c r="I200" i="1"/>
  <c r="H200" i="1"/>
  <c r="I199" i="1"/>
  <c r="H199" i="1"/>
  <c r="I198" i="1"/>
  <c r="H198" i="1"/>
  <c r="H197" i="1" s="1"/>
  <c r="I196" i="1"/>
  <c r="H196" i="1"/>
  <c r="I195" i="1"/>
  <c r="H195" i="1"/>
  <c r="I193" i="1"/>
  <c r="H193" i="1"/>
  <c r="I192" i="1"/>
  <c r="I191" i="1" s="1"/>
  <c r="H192" i="1"/>
  <c r="H191" i="1" s="1"/>
  <c r="D191" i="1"/>
  <c r="D190" i="1" s="1"/>
  <c r="D189" i="1" s="1"/>
  <c r="I186" i="1"/>
  <c r="H186" i="1"/>
  <c r="I184" i="1"/>
  <c r="H184" i="1"/>
  <c r="I183" i="1"/>
  <c r="H183" i="1"/>
  <c r="I182" i="1"/>
  <c r="I181" i="1" s="1"/>
  <c r="H182" i="1"/>
  <c r="H181" i="1" s="1"/>
  <c r="I180" i="1"/>
  <c r="H180" i="1"/>
  <c r="I179" i="1"/>
  <c r="H179" i="1"/>
  <c r="I177" i="1"/>
  <c r="H177" i="1"/>
  <c r="I176" i="1"/>
  <c r="I175" i="1" s="1"/>
  <c r="H176" i="1"/>
  <c r="H175" i="1" s="1"/>
  <c r="D175" i="1"/>
  <c r="D174" i="1" s="1"/>
  <c r="D173" i="1" s="1"/>
  <c r="I172" i="1"/>
  <c r="H172" i="1"/>
  <c r="I171" i="1"/>
  <c r="H171" i="1"/>
  <c r="I169" i="1"/>
  <c r="H169" i="1"/>
  <c r="I168" i="1"/>
  <c r="H168" i="1"/>
  <c r="I167" i="1"/>
  <c r="H167" i="1"/>
  <c r="I165" i="1"/>
  <c r="H165" i="1"/>
  <c r="I164" i="1"/>
  <c r="H164" i="1"/>
  <c r="I162" i="1"/>
  <c r="H162" i="1"/>
  <c r="I161" i="1"/>
  <c r="I160" i="1" s="1"/>
  <c r="H161" i="1"/>
  <c r="H160" i="1" s="1"/>
  <c r="D160" i="1"/>
  <c r="D159" i="1" s="1"/>
  <c r="D158" i="1" s="1"/>
  <c r="I130" i="1"/>
  <c r="I129" i="1" s="1"/>
  <c r="H130" i="1"/>
  <c r="H129" i="1" s="1"/>
  <c r="I128" i="1"/>
  <c r="H128" i="1"/>
  <c r="I124" i="1"/>
  <c r="H124" i="1"/>
  <c r="I123" i="1"/>
  <c r="H123" i="1"/>
  <c r="I122" i="1"/>
  <c r="H122" i="1"/>
  <c r="I120" i="1"/>
  <c r="H120" i="1"/>
  <c r="I118" i="1"/>
  <c r="H118" i="1"/>
  <c r="I117" i="1"/>
  <c r="H117" i="1"/>
  <c r="I115" i="1"/>
  <c r="H115" i="1"/>
  <c r="I114" i="1"/>
  <c r="I113" i="1" s="1"/>
  <c r="H114" i="1"/>
  <c r="H113" i="1" s="1"/>
  <c r="G113" i="1"/>
  <c r="G112" i="1" s="1"/>
  <c r="G111" i="1" s="1"/>
  <c r="F113" i="1"/>
  <c r="F112" i="1" s="1"/>
  <c r="F111" i="1" s="1"/>
  <c r="E113" i="1"/>
  <c r="E112" i="1" s="1"/>
  <c r="E111" i="1" s="1"/>
  <c r="D113" i="1"/>
  <c r="D112" i="1" s="1"/>
  <c r="I110" i="1"/>
  <c r="H110" i="1"/>
  <c r="I109" i="1"/>
  <c r="H109" i="1"/>
  <c r="D108" i="1"/>
  <c r="I107" i="1"/>
  <c r="H107" i="1"/>
  <c r="I106" i="1"/>
  <c r="I35" i="1" s="1"/>
  <c r="I34" i="1" s="1"/>
  <c r="H106" i="1"/>
  <c r="H35" i="1" s="1"/>
  <c r="H34" i="1" s="1"/>
  <c r="D105" i="1"/>
  <c r="I104" i="1"/>
  <c r="H104" i="1"/>
  <c r="I103" i="1"/>
  <c r="H103" i="1"/>
  <c r="I101" i="1"/>
  <c r="H101" i="1"/>
  <c r="I100" i="1"/>
  <c r="H100" i="1"/>
  <c r="I99" i="1"/>
  <c r="H99" i="1"/>
  <c r="I98" i="1"/>
  <c r="H98" i="1"/>
  <c r="D92" i="1"/>
  <c r="I96" i="1"/>
  <c r="H96" i="1"/>
  <c r="I95" i="1"/>
  <c r="H95" i="1"/>
  <c r="I94" i="1"/>
  <c r="H94" i="1"/>
  <c r="I93" i="1"/>
  <c r="H93" i="1"/>
  <c r="I91" i="1"/>
  <c r="H91" i="1"/>
  <c r="I90" i="1"/>
  <c r="H90" i="1"/>
  <c r="H89" i="1" s="1"/>
  <c r="D89" i="1"/>
  <c r="I86" i="1"/>
  <c r="I41" i="1" s="1"/>
  <c r="H86" i="1"/>
  <c r="H41" i="1" s="1"/>
  <c r="I85" i="1"/>
  <c r="H85" i="1"/>
  <c r="D84" i="1"/>
  <c r="I83" i="1"/>
  <c r="H83" i="1"/>
  <c r="I81" i="1"/>
  <c r="H81" i="1"/>
  <c r="H29" i="1" s="1"/>
  <c r="I79" i="1"/>
  <c r="H79" i="1"/>
  <c r="H27" i="1" s="1"/>
  <c r="I78" i="1"/>
  <c r="H78" i="1"/>
  <c r="I77" i="1"/>
  <c r="H77" i="1"/>
  <c r="I76" i="1"/>
  <c r="H76" i="1"/>
  <c r="I74" i="1"/>
  <c r="H74" i="1"/>
  <c r="I73" i="1"/>
  <c r="I20" i="1" s="1"/>
  <c r="H73" i="1"/>
  <c r="H20" i="1" s="1"/>
  <c r="I72" i="1"/>
  <c r="I19" i="1" s="1"/>
  <c r="H72" i="1"/>
  <c r="H19" i="1" s="1"/>
  <c r="I71" i="1"/>
  <c r="H71" i="1"/>
  <c r="I69" i="1"/>
  <c r="H69" i="1"/>
  <c r="I68" i="1"/>
  <c r="I67" i="1" s="1"/>
  <c r="H68" i="1"/>
  <c r="D67" i="1"/>
  <c r="D66" i="1" s="1"/>
  <c r="I27" i="1" l="1"/>
  <c r="I29" i="1"/>
  <c r="I166" i="1"/>
  <c r="I163" i="1" s="1"/>
  <c r="I159" i="1" s="1"/>
  <c r="I158" i="1" s="1"/>
  <c r="H67" i="1"/>
  <c r="I197" i="1"/>
  <c r="I194" i="1" s="1"/>
  <c r="I190" i="1" s="1"/>
  <c r="I189" i="1" s="1"/>
  <c r="I121" i="1"/>
  <c r="I116" i="1" s="1"/>
  <c r="I112" i="1" s="1"/>
  <c r="I111" i="1" s="1"/>
  <c r="H166" i="1"/>
  <c r="H163" i="1" s="1"/>
  <c r="H159" i="1" s="1"/>
  <c r="H158" i="1" s="1"/>
  <c r="D88" i="1"/>
  <c r="D87" i="1" s="1"/>
  <c r="H178" i="1"/>
  <c r="H174" i="1" s="1"/>
  <c r="H173" i="1" s="1"/>
  <c r="I89" i="1"/>
  <c r="I108" i="1"/>
  <c r="H75" i="1"/>
  <c r="H70" i="1" s="1"/>
  <c r="H108" i="1"/>
  <c r="H121" i="1"/>
  <c r="H116" i="1" s="1"/>
  <c r="H112" i="1" s="1"/>
  <c r="H111" i="1" s="1"/>
  <c r="I178" i="1"/>
  <c r="I174" i="1" s="1"/>
  <c r="I173" i="1" s="1"/>
  <c r="H84" i="1"/>
  <c r="H105" i="1"/>
  <c r="I105" i="1"/>
  <c r="I97" i="1"/>
  <c r="I92" i="1" s="1"/>
  <c r="H97" i="1"/>
  <c r="H92" i="1" s="1"/>
  <c r="I75" i="1"/>
  <c r="I70" i="1" s="1"/>
  <c r="I66" i="1" s="1"/>
  <c r="I84" i="1"/>
  <c r="H194" i="1"/>
  <c r="H190" i="1" s="1"/>
  <c r="H189" i="1" s="1"/>
  <c r="D65" i="1"/>
  <c r="D111" i="1"/>
  <c r="I207" i="1"/>
  <c r="I204" i="1" s="1"/>
  <c r="I203" i="1" s="1"/>
  <c r="H207" i="1"/>
  <c r="H204" i="1" s="1"/>
  <c r="H203" i="1" s="1"/>
  <c r="D14" i="1"/>
  <c r="H66" i="1" l="1"/>
  <c r="H65" i="1" s="1"/>
  <c r="I65" i="1"/>
  <c r="H88" i="1"/>
  <c r="H87" i="1" s="1"/>
  <c r="I88" i="1"/>
  <c r="I87" i="1" s="1"/>
  <c r="D13" i="1" l="1"/>
  <c r="D11" i="1" s="1"/>
  <c r="I458" i="1"/>
  <c r="H458" i="1"/>
  <c r="I61" i="1"/>
  <c r="I36" i="1" s="1"/>
  <c r="H61" i="1"/>
  <c r="H36" i="1" s="1"/>
  <c r="I60" i="1"/>
  <c r="I31" i="1" s="1"/>
  <c r="I30" i="1" s="1"/>
  <c r="H60" i="1"/>
  <c r="H31" i="1" s="1"/>
  <c r="H30" i="1" s="1"/>
  <c r="I58" i="1"/>
  <c r="I26" i="1" s="1"/>
  <c r="H58" i="1"/>
  <c r="H26" i="1" s="1"/>
  <c r="I57" i="1"/>
  <c r="I25" i="1" s="1"/>
  <c r="H57" i="1"/>
  <c r="H25" i="1" s="1"/>
  <c r="I56" i="1"/>
  <c r="I24" i="1" s="1"/>
  <c r="I23" i="1" s="1"/>
  <c r="H56" i="1"/>
  <c r="H24" i="1" s="1"/>
  <c r="H23" i="1" s="1"/>
  <c r="I54" i="1"/>
  <c r="I22" i="1" s="1"/>
  <c r="H54" i="1"/>
  <c r="H22" i="1" s="1"/>
  <c r="I53" i="1"/>
  <c r="I21" i="1" s="1"/>
  <c r="H53" i="1"/>
  <c r="H21" i="1" s="1"/>
  <c r="I52" i="1"/>
  <c r="I18" i="1" s="1"/>
  <c r="I17" i="1" s="1"/>
  <c r="H52" i="1"/>
  <c r="H18" i="1" s="1"/>
  <c r="I50" i="1"/>
  <c r="I16" i="1" s="1"/>
  <c r="H50" i="1"/>
  <c r="H16" i="1" s="1"/>
  <c r="I49" i="1"/>
  <c r="I15" i="1" s="1"/>
  <c r="I14" i="1" s="1"/>
  <c r="H49" i="1"/>
  <c r="H15" i="1" s="1"/>
  <c r="H14" i="1" s="1"/>
  <c r="D48" i="1"/>
  <c r="D47" i="1" s="1"/>
  <c r="D46" i="1" s="1"/>
  <c r="I13" i="1" l="1"/>
  <c r="I456" i="1"/>
  <c r="I42" i="1"/>
  <c r="I37" i="1" s="1"/>
  <c r="H17" i="1"/>
  <c r="H13" i="1" s="1"/>
  <c r="H456" i="1"/>
  <c r="H42" i="1"/>
  <c r="H37" i="1" s="1"/>
  <c r="I455" i="1"/>
  <c r="H455" i="1"/>
  <c r="I55" i="1"/>
  <c r="I51" i="1" s="1"/>
  <c r="I48" i="1"/>
  <c r="H55" i="1"/>
  <c r="H51" i="1" s="1"/>
  <c r="H48" i="1"/>
  <c r="F11" i="1"/>
  <c r="E11" i="1"/>
  <c r="I11" i="1" l="1"/>
  <c r="H11" i="1"/>
  <c r="I47" i="1"/>
  <c r="I46" i="1" s="1"/>
  <c r="H47" i="1"/>
  <c r="H46" i="1" s="1"/>
</calcChain>
</file>

<file path=xl/sharedStrings.xml><?xml version="1.0" encoding="utf-8"?>
<sst xmlns="http://schemas.openxmlformats.org/spreadsheetml/2006/main" count="530" uniqueCount="137">
  <si>
    <t>(найменування головного розпорядника коштів державного бюджету)</t>
  </si>
  <si>
    <t>(тис. грн.)</t>
  </si>
  <si>
    <t>Код програмної класифікації видатків та кредитування бюджету / код економічної класифікації видатків бюджету або код кредитування бюджету </t>
  </si>
  <si>
    <t>Найменування згідно з програмною класифікацією видатків та кредитування бюджету </t>
  </si>
  <si>
    <t>Спеціальний фонд </t>
  </si>
  <si>
    <t>Разом 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</si>
  <si>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</si>
  <si>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</si>
  <si>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</si>
  <si>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</si>
  <si>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</si>
  <si>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</si>
  <si>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</si>
  <si>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</si>
  <si>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</si>
  <si>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Видатки всього за головним розпорядником коштів державного бюджету:</t>
  </si>
  <si>
    <t>в т. ч. </t>
  </si>
  <si>
    <t>Загальний  фонд </t>
  </si>
  <si>
    <t>Святошинська районна в місті Києві державна адміністрація</t>
  </si>
  <si>
    <t>Організація та проведення громадських робіт</t>
  </si>
  <si>
    <t>Поточні видатки</t>
  </si>
  <si>
    <t xml:space="preserve">Оплата праці </t>
  </si>
  <si>
    <t>заробітна плата</t>
  </si>
  <si>
    <t>нарахування на заробітну плату</t>
  </si>
  <si>
    <t>використання товарів і послуг</t>
  </si>
  <si>
    <t>предмети, матеріали, обладнання та інвентар</t>
  </si>
  <si>
    <t>медикаменти та перев"язувальні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</si>
  <si>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</si>
  <si>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</si>
  <si>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</si>
  <si>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комунальних  послуг та  енергоносіїв</t>
  </si>
  <si>
    <t xml:space="preserve">оплата теплопостачання </t>
  </si>
  <si>
    <t>оплата водопостачання  та водовідведення</t>
  </si>
  <si>
    <t>оплата електроенергії</t>
  </si>
  <si>
    <t>оплата природного газу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</si>
  <si>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</si>
  <si>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</si>
  <si>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</si>
  <si>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виплати населенню</t>
  </si>
  <si>
    <t>інші поточні видатки</t>
  </si>
  <si>
    <t xml:space="preserve">капітальні видатки </t>
  </si>
  <si>
    <t>капітальний  ремонт інших об"єктів</t>
  </si>
  <si>
    <t>Капітальні трансферти підприємствам (установам, організаціям)</t>
  </si>
  <si>
    <t>дослідження і розробки, окремі заходитпо реалізації державних (регіональних) програм</t>
  </si>
  <si>
    <t>поточні трансферти</t>
  </si>
  <si>
    <t>субсидії та поточні трансферти підприємствам (установам, організаціям)</t>
  </si>
  <si>
    <t>капітальні трансферти населенню</t>
  </si>
  <si>
    <t>Використання товарів і послуг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</si>
  <si>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</si>
  <si>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</si>
  <si>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r>
      <t>в т. ч. за бюджетними програмами</t>
    </r>
    <r>
      <rPr>
        <sz val="11"/>
        <color theme="1"/>
        <rFont val="Times New Roman"/>
        <family val="1"/>
        <charset val="204"/>
      </rPr>
      <t> </t>
    </r>
  </si>
  <si>
    <t xml:space="preserve">придбання обладнання і предметів довгострокового користування </t>
  </si>
  <si>
    <t>Інформація про бюджет за бюджетними програмами з деталізацією за кодами економічної класифікації видатків бюджету або класифікації кредитування бюджету коштів</t>
  </si>
  <si>
    <t>4710160</t>
  </si>
  <si>
    <t>Керівництво і управління Святошинською районною в місті Києві державною адміністрацією</t>
  </si>
  <si>
    <t>0111</t>
  </si>
  <si>
    <r>
      <t>медикаменти та перев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язувальні матеріали</t>
    </r>
  </si>
  <si>
    <t>Оплата комунальних  послуг та  енергоносіїв</t>
  </si>
  <si>
    <t>Соціальне забезпечення</t>
  </si>
  <si>
    <t xml:space="preserve">Капітальні видатки </t>
  </si>
  <si>
    <r>
      <t>капітальний ремонт інших об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єктів</t>
    </r>
  </si>
  <si>
    <t>0921</t>
  </si>
  <si>
    <t>0910</t>
  </si>
  <si>
    <t>Надання дошкiльної освiти</t>
  </si>
  <si>
    <t>0960</t>
  </si>
  <si>
    <t>0990</t>
  </si>
  <si>
    <t>Забезпечення діяльності інших закладів у сфері освіти</t>
  </si>
  <si>
    <t>Інші програми та заходи у сфері освіти</t>
  </si>
  <si>
    <t>1040</t>
  </si>
  <si>
    <t>Заходи державної політики з питань сімʾї</t>
  </si>
  <si>
    <t>Утримання клубів для підлітків за місцем проживання</t>
  </si>
  <si>
    <t>Інші заходи та заклади молодіжної політики</t>
  </si>
  <si>
    <t>1030</t>
  </si>
  <si>
    <t>Поточні трансферти</t>
  </si>
  <si>
    <t>1050</t>
  </si>
  <si>
    <t>1090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</si>
  <si>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</si>
  <si>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</si>
  <si>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0824</t>
  </si>
  <si>
    <t>Забезпечення діяльності бiблiотек</t>
  </si>
  <si>
    <t>0828</t>
  </si>
  <si>
    <t>Забезпечення діяльності палаців i будинків культури, клубів, центрів дозвілля та iнших клубних закладів</t>
  </si>
  <si>
    <t>0829</t>
  </si>
  <si>
    <t>Забезпечення діяльності інших закладів в галузі культури і мистецтва</t>
  </si>
  <si>
    <t>0810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</si>
  <si>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</si>
  <si>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</si>
  <si>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капітальний ремонт житлового фонду (приміщень)</t>
  </si>
  <si>
    <t>капітальні трансферти підприємствам (установам, організаціям)</t>
  </si>
  <si>
    <t>0620</t>
  </si>
  <si>
    <t>Експлуатація та технічне обслуговування житлового фонду</t>
  </si>
  <si>
    <t>Організація благоустрою населених пунктів</t>
  </si>
  <si>
    <t>0443</t>
  </si>
  <si>
    <r>
      <t>реконструкція та реставрація інших об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єктів</t>
    </r>
  </si>
  <si>
    <t>0490</t>
  </si>
  <si>
    <t>Оплата комунальних послуг та енергоносіїв</t>
  </si>
  <si>
    <t>оплата інших енергоносіїв та інших комунальних послуг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</si>
  <si>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</si>
  <si>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Код функціональної класифікації видатків та кредитування бюджету </t>
  </si>
  <si>
    <t>0610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</si>
  <si>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</si>
  <si>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</si>
  <si>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0922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</si>
  <si>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</si>
  <si>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</si>
  <si>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</si>
  <si>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</si>
  <si>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Надання інших пільг окремим категоріям громадян відповідно до законодавства</t>
  </si>
  <si>
    <r>
      <t>Будівництво</t>
    </r>
    <r>
      <rPr>
        <b/>
        <sz val="11"/>
        <color theme="1"/>
        <rFont val="Times New Roman"/>
        <family val="1"/>
        <charset val="204"/>
      </rPr>
      <t xml:space="preserve"> освітніх установ та закладів</t>
    </r>
  </si>
  <si>
    <t>Будівництво установ та закладів соціальної сфери</t>
  </si>
  <si>
    <t>Внески до статутного капіталу субʾєктів господарювання</t>
  </si>
  <si>
    <t>1010</t>
  </si>
  <si>
    <t>Надання реабілітаційних послуг особам з інвалідністю та дітям з інвалідністю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</si>
  <si>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</si>
  <si>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Начальник фінансового управління                                                                                                                                                                                                           Антоніна СОЛОСІЧ</t>
  </si>
  <si>
    <r>
      <t>Виконувач обов</t>
    </r>
    <r>
      <rPr>
        <sz val="11"/>
        <color theme="1"/>
        <rFont val="Calibri"/>
        <family val="2"/>
        <charset val="204"/>
      </rPr>
      <t>ʾ</t>
    </r>
    <r>
      <rPr>
        <sz val="11"/>
        <color theme="1"/>
        <rFont val="Times New Roman"/>
        <family val="1"/>
        <charset val="204"/>
      </rPr>
      <t>язків голови Святошинської районної в місті Києві державної адміністрації                                                                                                               Василь ГРИГОРЕНКО</t>
    </r>
  </si>
  <si>
    <t>за 2023 рік</t>
  </si>
  <si>
    <t>план на 2023 рік з урахуванням внесених змін </t>
  </si>
  <si>
    <t>касове виконання за 2023 рік 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</si>
  <si>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</si>
  <si>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</si>
  <si>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міжшкільними ресурсними центрами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</si>
  <si>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</si>
  <si>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</si>
  <si>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</si>
  <si>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Співфінансування заходів, реалізуються за рахунок освітньої субвенції з державного бюджету місцевим бюджетам (за спеціальним фондом державного бюджету)</t>
  </si>
  <si>
    <t>Створення та забезпечення діяльності спеціалізованих служб підтримки осіб, які постраждали від домашнього насильства та /або насильства за ознаками статі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</si>
  <si>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</si>
  <si>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</si>
  <si>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Реалізація заходів, за рахунок освітньої субвенції з державного бюджету місцевим бюджетам (за спеціальним фондом державного бюджету)</t>
  </si>
  <si>
    <t>1060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</si>
  <si>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</si>
  <si>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Забезпечення надійної та безперебійної експлуатації ліфтів</t>
  </si>
  <si>
    <t>Впровадження засобів обліку витрат та регулювання споживання води та теплової енергії</t>
  </si>
  <si>
    <t>Інша діяльність, повʾязана з експлуатацією обʾєктів житлово-комунального господарства</t>
  </si>
  <si>
    <r>
      <t>капітальне будівництво (придбання) інших об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єктів</t>
    </r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</si>
  <si>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 та які потребують поліпшення житлових 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</si>
</sst>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b/>
      <sz val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/>
  </cellStyleXfs>
  <cellXfs count="87">
    <xf numFmtId="0" fontId="0" fillId="0" borderId="0" xfId="0"/>
    <xf numFmtId="0" fontId="5" fillId="0" borderId="0" xfId="0" applyFont="1"/>
    <xf numFmtId="0" fontId="3" fillId="0" borderId="0" xfId="0" applyFont="1"/>
    <xf numFmtId="0" fontId="10" fillId="0" borderId="0" xfId="1" applyNumberFormat="1" applyFont="1" applyBorder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1" applyNumberFormat="1" applyFont="1" applyBorder="1" applyAlignment="1">
      <alignment wrapText="1"/>
    </xf>
    <xf numFmtId="164" fontId="10" fillId="0" borderId="0" xfId="1" applyNumberFormat="1" applyFont="1" applyBorder="1" applyAlignment="1">
      <alignment wrapText="1"/>
    </xf>
    <xf numFmtId="164" fontId="12" fillId="0" borderId="0" xfId="0" applyNumberFormat="1" applyFont="1" applyAlignment="1">
      <alignment horizontal="center"/>
    </xf>
    <xf numFmtId="0" fontId="12" fillId="0" borderId="0" xfId="0" applyFont="1"/>
    <xf numFmtId="49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1" applyNumberFormat="1" applyFont="1" applyBorder="1" applyAlignment="1">
      <alignment wrapText="1"/>
    </xf>
    <xf numFmtId="4" fontId="5" fillId="0" borderId="0" xfId="0" applyNumberFormat="1" applyFont="1"/>
    <xf numFmtId="4" fontId="8" fillId="0" borderId="0" xfId="1" applyNumberFormat="1" applyFont="1" applyBorder="1" applyAlignment="1">
      <alignment wrapText="1"/>
    </xf>
    <xf numFmtId="4" fontId="7" fillId="0" borderId="0" xfId="1" applyNumberFormat="1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left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 wrapText="1"/>
    </xf>
    <xf numFmtId="0" fontId="18" fillId="0" borderId="0" xfId="0" applyFont="1"/>
    <xf numFmtId="0" fontId="5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164" fontId="0" fillId="2" borderId="11" xfId="0" applyNumberFormat="1" applyFont="1" applyFill="1" applyBorder="1" applyAlignment="1">
      <alignment horizontal="center" vertical="center" wrapText="1"/>
    </xf>
    <xf numFmtId="164" fontId="16" fillId="2" borderId="11" xfId="0" applyNumberFormat="1" applyFont="1" applyFill="1" applyBorder="1" applyAlignment="1">
      <alignment horizontal="center" vertical="center" wrapText="1"/>
    </xf>
    <xf numFmtId="4" fontId="0" fillId="2" borderId="1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8" fillId="2" borderId="12" xfId="1" applyNumberFormat="1" applyFont="1" applyFill="1" applyBorder="1" applyAlignment="1">
      <alignment horizontal="center" vertical="center" wrapText="1"/>
    </xf>
    <xf numFmtId="164" fontId="8" fillId="2" borderId="12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0" fillId="0" borderId="0" xfId="0" applyFont="1"/>
    <xf numFmtId="164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9"/>
  <sheetViews>
    <sheetView tabSelected="1" workbookViewId="0">
      <selection activeCell="K68" sqref="K68:K75"/>
    </sheetView>
  </sheetViews>
  <sheetFormatPr defaultColWidth="9.140625" defaultRowHeight="15" x14ac:dyDescent="0.25"/>
  <cols>
    <col min="1" max="1" width="14.5703125" style="11" customWidth="1"/>
    <col min="2" max="2" width="11.7109375" style="11" customWidth="1"/>
    <col min="3" max="3" width="64.42578125" style="11" customWidth="1"/>
    <col min="4" max="4" width="14" style="12" customWidth="1"/>
    <col min="5" max="5" width="12.28515625" style="12" customWidth="1"/>
    <col min="6" max="6" width="13.5703125" style="12" customWidth="1"/>
    <col min="7" max="7" width="10.85546875" style="12" customWidth="1"/>
    <col min="8" max="8" width="14" style="12" customWidth="1"/>
    <col min="9" max="9" width="11.85546875" style="12" customWidth="1"/>
    <col min="10" max="10" width="13" style="1" customWidth="1"/>
    <col min="11" max="11" width="19" style="1" customWidth="1"/>
    <col min="12" max="15" width="13" style="1" customWidth="1"/>
    <col min="16" max="16384" width="9.140625" style="1"/>
  </cols>
  <sheetData>
    <row r="1" spans="1:12" ht="39.75" customHeight="1" x14ac:dyDescent="0.25">
      <c r="A1" s="61" t="s">
        <v>52</v>
      </c>
      <c r="B1" s="61"/>
      <c r="C1" s="61"/>
      <c r="D1" s="61"/>
      <c r="E1" s="61"/>
      <c r="F1" s="61"/>
      <c r="G1" s="61"/>
      <c r="H1" s="61"/>
      <c r="I1" s="61"/>
    </row>
    <row r="2" spans="1:12" ht="6" customHeight="1" x14ac:dyDescent="0.25"/>
    <row r="3" spans="1:12" ht="15.75" x14ac:dyDescent="0.25">
      <c r="A3" s="62" t="s">
        <v>18</v>
      </c>
      <c r="B3" s="62"/>
      <c r="C3" s="62"/>
      <c r="D3" s="62"/>
      <c r="E3" s="62"/>
      <c r="F3" s="62"/>
      <c r="G3" s="62"/>
      <c r="H3" s="62"/>
      <c r="I3" s="62"/>
    </row>
    <row r="4" spans="1:12" x14ac:dyDescent="0.25">
      <c r="A4" s="65" t="s">
        <v>0</v>
      </c>
      <c r="B4" s="65"/>
      <c r="C4" s="65"/>
      <c r="D4" s="65"/>
      <c r="E4" s="65"/>
      <c r="F4" s="65"/>
      <c r="G4" s="65"/>
      <c r="H4" s="65"/>
      <c r="I4" s="65"/>
    </row>
    <row r="5" spans="1:12" ht="9.75" customHeight="1" x14ac:dyDescent="0.25"/>
    <row r="6" spans="1:12" ht="15.75" x14ac:dyDescent="0.25">
      <c r="A6" s="66" t="s">
        <v>116</v>
      </c>
      <c r="B6" s="66"/>
      <c r="C6" s="66"/>
      <c r="D6" s="66"/>
      <c r="E6" s="66"/>
      <c r="F6" s="66"/>
      <c r="G6" s="66"/>
      <c r="H6" s="66"/>
      <c r="I6" s="66"/>
    </row>
    <row r="7" spans="1:12" ht="15.75" x14ac:dyDescent="0.25">
      <c r="A7" s="27"/>
      <c r="H7" s="28" t="s">
        <v>1</v>
      </c>
      <c r="I7" s="28"/>
    </row>
    <row r="8" spans="1:12" s="2" customFormat="1" ht="18.75" customHeight="1" x14ac:dyDescent="0.2">
      <c r="A8" s="67" t="s">
        <v>2</v>
      </c>
      <c r="B8" s="69" t="s">
        <v>98</v>
      </c>
      <c r="C8" s="71" t="s">
        <v>3</v>
      </c>
      <c r="D8" s="63" t="s">
        <v>17</v>
      </c>
      <c r="E8" s="64"/>
      <c r="F8" s="63" t="s">
        <v>4</v>
      </c>
      <c r="G8" s="64"/>
      <c r="H8" s="63" t="s">
        <v>5</v>
      </c>
      <c r="I8" s="64"/>
    </row>
    <row r="9" spans="1:12" s="2" customFormat="1" ht="62.25" customHeight="1" x14ac:dyDescent="0.2">
      <c r="A9" s="68"/>
      <c r="B9" s="70"/>
      <c r="C9" s="72"/>
      <c r="D9" s="29" t="s">
        <v>117</v>
      </c>
      <c r="E9" s="29" t="s">
        <v>118</v>
      </c>
      <c r="F9" s="29" t="s">
        <v>117</v>
      </c>
      <c r="G9" s="29" t="s">
        <v>118</v>
      </c>
      <c r="H9" s="29" t="s">
        <v>117</v>
      </c>
      <c r="I9" s="29" t="s">
        <v>118</v>
      </c>
    </row>
    <row r="10" spans="1:12" s="2" customFormat="1" ht="16.5" customHeight="1" x14ac:dyDescent="0.2">
      <c r="A10" s="29" t="s">
        <v>6</v>
      </c>
      <c r="B10" s="29" t="s">
        <v>7</v>
      </c>
      <c r="C10" s="29" t="s">
        <v>8</v>
      </c>
      <c r="D10" s="29" t="s">
        <v>9</v>
      </c>
      <c r="E10" s="29" t="s">
        <v>10</v>
      </c>
      <c r="F10" s="29" t="s">
        <v>11</v>
      </c>
      <c r="G10" s="29" t="s">
        <v>12</v>
      </c>
      <c r="H10" s="29" t="s">
        <v>13</v>
      </c>
      <c r="I10" s="29" t="s">
        <v>14</v>
      </c>
    </row>
    <row r="11" spans="1:12" ht="21.75" customHeight="1" x14ac:dyDescent="0.25">
      <c r="A11" s="79" t="s">
        <v>15</v>
      </c>
      <c r="B11" s="80"/>
      <c r="C11" s="81"/>
      <c r="D11" s="85">
        <f>D13+D37</f>
        <v>2615255.0999999987</v>
      </c>
      <c r="E11" s="85">
        <f t="shared" ref="E11:I11" si="0">E13+E37</f>
        <v>2538114.4000000004</v>
      </c>
      <c r="F11" s="74">
        <f t="shared" si="0"/>
        <v>677597.10000000009</v>
      </c>
      <c r="G11" s="74">
        <f>G13+G37</f>
        <v>566469.1</v>
      </c>
      <c r="H11" s="74">
        <f>H13+H37</f>
        <v>3292852.1999999997</v>
      </c>
      <c r="I11" s="74">
        <f t="shared" si="0"/>
        <v>3104583.5</v>
      </c>
      <c r="J11" s="9"/>
      <c r="K11" s="14"/>
    </row>
    <row r="12" spans="1:12" ht="17.25" customHeight="1" x14ac:dyDescent="0.25">
      <c r="A12" s="82" t="s">
        <v>16</v>
      </c>
      <c r="B12" s="83"/>
      <c r="C12" s="84"/>
      <c r="D12" s="86"/>
      <c r="E12" s="86"/>
      <c r="F12" s="75"/>
      <c r="G12" s="75"/>
      <c r="H12" s="75"/>
      <c r="I12" s="75"/>
      <c r="J12" s="9"/>
      <c r="K12" s="14"/>
    </row>
    <row r="13" spans="1:12" ht="21" customHeight="1" x14ac:dyDescent="0.25">
      <c r="A13" s="35">
        <v>2000</v>
      </c>
      <c r="B13" s="22"/>
      <c r="C13" s="36" t="s">
        <v>20</v>
      </c>
      <c r="D13" s="37">
        <f>D14+D16+D17+D32+D34+D36</f>
        <v>2615255.0999999987</v>
      </c>
      <c r="E13" s="37">
        <f t="shared" ref="E13:I13" si="1">E14+E16+E17+E32+E34+E36</f>
        <v>2538114.4000000004</v>
      </c>
      <c r="F13" s="37">
        <f t="shared" si="1"/>
        <v>113330.00000000001</v>
      </c>
      <c r="G13" s="37">
        <f t="shared" si="1"/>
        <v>66500.100000000006</v>
      </c>
      <c r="H13" s="37">
        <f t="shared" si="1"/>
        <v>2728585.0999999996</v>
      </c>
      <c r="I13" s="37">
        <f t="shared" si="1"/>
        <v>2604614.5</v>
      </c>
      <c r="J13" s="3"/>
      <c r="K13" s="15"/>
      <c r="L13" s="3"/>
    </row>
    <row r="14" spans="1:12" ht="21" customHeight="1" x14ac:dyDescent="0.25">
      <c r="A14" s="35">
        <v>2110</v>
      </c>
      <c r="B14" s="22"/>
      <c r="C14" s="36" t="s">
        <v>21</v>
      </c>
      <c r="D14" s="37">
        <f>D15</f>
        <v>1753372.2999999991</v>
      </c>
      <c r="E14" s="37">
        <f t="shared" ref="E14:I14" si="2">E15</f>
        <v>1746783.8999999994</v>
      </c>
      <c r="F14" s="37">
        <f t="shared" si="2"/>
        <v>6616.9</v>
      </c>
      <c r="G14" s="37">
        <f t="shared" si="2"/>
        <v>4367.5</v>
      </c>
      <c r="H14" s="37">
        <f t="shared" si="2"/>
        <v>1759989.1999999993</v>
      </c>
      <c r="I14" s="37">
        <f t="shared" si="2"/>
        <v>1751151.3999999994</v>
      </c>
      <c r="J14" s="3"/>
      <c r="K14" s="15"/>
      <c r="L14" s="3"/>
    </row>
    <row r="15" spans="1:12" ht="21" customHeight="1" x14ac:dyDescent="0.25">
      <c r="A15" s="35">
        <v>2111</v>
      </c>
      <c r="B15" s="22"/>
      <c r="C15" s="36" t="s">
        <v>22</v>
      </c>
      <c r="D15" s="37">
        <f t="shared" ref="D15:I16" si="3">D49+D68+D90+D114+D134+D149+D156+D161+D176+D192+D212+D227+D232+D263+D286+D311+D342+D362+D380+D397+D412+D238</f>
        <v>1753372.2999999991</v>
      </c>
      <c r="E15" s="37">
        <f t="shared" si="3"/>
        <v>1746783.8999999994</v>
      </c>
      <c r="F15" s="37">
        <f t="shared" si="3"/>
        <v>6616.9</v>
      </c>
      <c r="G15" s="37">
        <f t="shared" si="3"/>
        <v>4367.5</v>
      </c>
      <c r="H15" s="37">
        <f t="shared" si="3"/>
        <v>1759989.1999999993</v>
      </c>
      <c r="I15" s="37">
        <f t="shared" si="3"/>
        <v>1751151.3999999994</v>
      </c>
      <c r="J15" s="3"/>
      <c r="K15" s="16"/>
      <c r="L15" s="3"/>
    </row>
    <row r="16" spans="1:12" ht="21" customHeight="1" x14ac:dyDescent="0.25">
      <c r="A16" s="35">
        <v>2120</v>
      </c>
      <c r="B16" s="22"/>
      <c r="C16" s="36" t="s">
        <v>23</v>
      </c>
      <c r="D16" s="38">
        <f t="shared" si="3"/>
        <v>385770.5</v>
      </c>
      <c r="E16" s="38">
        <f t="shared" si="3"/>
        <v>384057.30000000016</v>
      </c>
      <c r="F16" s="38">
        <f t="shared" si="3"/>
        <v>1455.6999999999998</v>
      </c>
      <c r="G16" s="38">
        <f t="shared" si="3"/>
        <v>1066.3</v>
      </c>
      <c r="H16" s="38">
        <f t="shared" si="3"/>
        <v>387226.2</v>
      </c>
      <c r="I16" s="38">
        <f t="shared" si="3"/>
        <v>385123.60000000015</v>
      </c>
      <c r="K16" s="14"/>
    </row>
    <row r="17" spans="1:11" ht="21" customHeight="1" x14ac:dyDescent="0.25">
      <c r="A17" s="35">
        <v>2200</v>
      </c>
      <c r="B17" s="22"/>
      <c r="C17" s="36" t="s">
        <v>24</v>
      </c>
      <c r="D17" s="37">
        <f>D18+D19+D20+D21+D22+D23+D30</f>
        <v>457376.29999999987</v>
      </c>
      <c r="E17" s="37">
        <f t="shared" ref="E17:I17" si="4">E18+E19+E20+E21+E22+E23+E30</f>
        <v>388620.2</v>
      </c>
      <c r="F17" s="37">
        <f t="shared" si="4"/>
        <v>104975.40000000001</v>
      </c>
      <c r="G17" s="37">
        <f t="shared" si="4"/>
        <v>60572.3</v>
      </c>
      <c r="H17" s="37">
        <f t="shared" si="4"/>
        <v>562351.69999999995</v>
      </c>
      <c r="I17" s="37">
        <f t="shared" si="4"/>
        <v>449192.5</v>
      </c>
      <c r="K17" s="14"/>
    </row>
    <row r="18" spans="1:11" ht="21" customHeight="1" x14ac:dyDescent="0.25">
      <c r="A18" s="35">
        <v>2210</v>
      </c>
      <c r="B18" s="22"/>
      <c r="C18" s="36" t="s">
        <v>25</v>
      </c>
      <c r="D18" s="38">
        <f t="shared" ref="D18:I18" si="5">D52+D71+D93+D117+D137+D164+D195+D215+D234+D266+D282+D289+D300+D314+D327+D345+D365+D383+D400+D415+D432+D179+D240+D249+D304+D254</f>
        <v>36881.599999999991</v>
      </c>
      <c r="E18" s="38">
        <f t="shared" si="5"/>
        <v>32094.699999999997</v>
      </c>
      <c r="F18" s="38">
        <f t="shared" si="5"/>
        <v>738.6</v>
      </c>
      <c r="G18" s="38">
        <f t="shared" si="5"/>
        <v>6352.4000000000005</v>
      </c>
      <c r="H18" s="38">
        <f t="shared" si="5"/>
        <v>37620.19999999999</v>
      </c>
      <c r="I18" s="38">
        <f t="shared" si="5"/>
        <v>38447.1</v>
      </c>
      <c r="J18" s="59"/>
      <c r="K18" s="14"/>
    </row>
    <row r="19" spans="1:11" ht="21" customHeight="1" x14ac:dyDescent="0.25">
      <c r="A19" s="35">
        <v>2220</v>
      </c>
      <c r="B19" s="22"/>
      <c r="C19" s="36" t="s">
        <v>26</v>
      </c>
      <c r="D19" s="37">
        <f t="shared" ref="D19:I19" si="6">D72+D94+D118+D216+D416+D267</f>
        <v>3668.4</v>
      </c>
      <c r="E19" s="37">
        <f t="shared" si="6"/>
        <v>751</v>
      </c>
      <c r="F19" s="37">
        <f t="shared" si="6"/>
        <v>0</v>
      </c>
      <c r="G19" s="37">
        <f t="shared" si="6"/>
        <v>23.9</v>
      </c>
      <c r="H19" s="37">
        <f t="shared" si="6"/>
        <v>3668.4</v>
      </c>
      <c r="I19" s="37">
        <f t="shared" si="6"/>
        <v>774.9</v>
      </c>
      <c r="K19" s="14"/>
    </row>
    <row r="20" spans="1:11" s="4" customFormat="1" ht="21" customHeight="1" x14ac:dyDescent="0.25">
      <c r="A20" s="35">
        <v>2230</v>
      </c>
      <c r="B20" s="22"/>
      <c r="C20" s="36" t="s">
        <v>27</v>
      </c>
      <c r="D20" s="37">
        <f t="shared" ref="D20" si="7">D73+D95+D119+D268</f>
        <v>30607.199999999997</v>
      </c>
      <c r="E20" s="37">
        <f t="shared" ref="E20:I20" si="8">E73+E95+E119+E268</f>
        <v>16792.8</v>
      </c>
      <c r="F20" s="37">
        <f t="shared" si="8"/>
        <v>102218.8</v>
      </c>
      <c r="G20" s="37">
        <f t="shared" si="8"/>
        <v>53360.1</v>
      </c>
      <c r="H20" s="37">
        <f t="shared" si="8"/>
        <v>132826</v>
      </c>
      <c r="I20" s="37">
        <f t="shared" si="8"/>
        <v>70152.900000000009</v>
      </c>
      <c r="K20" s="14"/>
    </row>
    <row r="21" spans="1:11" ht="21" customHeight="1" x14ac:dyDescent="0.25">
      <c r="A21" s="35">
        <v>2240</v>
      </c>
      <c r="B21" s="22"/>
      <c r="C21" s="36" t="s">
        <v>28</v>
      </c>
      <c r="D21" s="38">
        <f t="shared" ref="D21:I21" si="9">D53+D74+D96+D120+D138+D165+D180+D196+D206+D217+D269+D290+D315+D328+D346+D355+D366+D384+D401+D417+D454</f>
        <v>160402.29999999999</v>
      </c>
      <c r="E21" s="38">
        <f t="shared" si="9"/>
        <v>144243.4</v>
      </c>
      <c r="F21" s="38">
        <f t="shared" si="9"/>
        <v>285</v>
      </c>
      <c r="G21" s="38">
        <f t="shared" si="9"/>
        <v>452.49999999999994</v>
      </c>
      <c r="H21" s="38">
        <f t="shared" si="9"/>
        <v>160687.29999999999</v>
      </c>
      <c r="I21" s="38">
        <f t="shared" si="9"/>
        <v>144695.9</v>
      </c>
      <c r="K21" s="14"/>
    </row>
    <row r="22" spans="1:11" ht="21" customHeight="1" x14ac:dyDescent="0.25">
      <c r="A22" s="17">
        <v>2250</v>
      </c>
      <c r="B22" s="30"/>
      <c r="C22" s="18" t="s">
        <v>29</v>
      </c>
      <c r="D22" s="25">
        <f t="shared" ref="D22:I22" si="10">D54+D418</f>
        <v>3077.1</v>
      </c>
      <c r="E22" s="25">
        <f t="shared" si="10"/>
        <v>3050.8</v>
      </c>
      <c r="F22" s="25">
        <f t="shared" si="10"/>
        <v>0</v>
      </c>
      <c r="G22" s="25">
        <f t="shared" si="10"/>
        <v>0</v>
      </c>
      <c r="H22" s="25">
        <f t="shared" si="10"/>
        <v>3077.1</v>
      </c>
      <c r="I22" s="25">
        <f t="shared" si="10"/>
        <v>3050.8</v>
      </c>
      <c r="K22" s="14"/>
    </row>
    <row r="23" spans="1:11" ht="21" customHeight="1" x14ac:dyDescent="0.25">
      <c r="A23" s="35">
        <v>2270</v>
      </c>
      <c r="B23" s="22"/>
      <c r="C23" s="21" t="s">
        <v>30</v>
      </c>
      <c r="D23" s="37">
        <f>D24+D25+D26+D27+D28+D29</f>
        <v>221224.89999999994</v>
      </c>
      <c r="E23" s="37">
        <f t="shared" ref="E23:I23" si="11">E24+E25+E26+E27+E28+E29</f>
        <v>191127.50000000003</v>
      </c>
      <c r="F23" s="37">
        <f t="shared" si="11"/>
        <v>1733</v>
      </c>
      <c r="G23" s="37">
        <f t="shared" si="11"/>
        <v>383.4</v>
      </c>
      <c r="H23" s="37">
        <f t="shared" si="11"/>
        <v>222957.89999999994</v>
      </c>
      <c r="I23" s="37">
        <f t="shared" si="11"/>
        <v>191510.90000000002</v>
      </c>
      <c r="K23" s="14"/>
    </row>
    <row r="24" spans="1:11" s="4" customFormat="1" ht="21" customHeight="1" x14ac:dyDescent="0.25">
      <c r="A24" s="35">
        <v>2271</v>
      </c>
      <c r="B24" s="22"/>
      <c r="C24" s="21" t="s">
        <v>31</v>
      </c>
      <c r="D24" s="38">
        <f t="shared" ref="D24:I24" si="12">D56+D76+D98+D122+D140+D167+D182+D198+D271+D292+D317+D348+D368+D386+D403+D420</f>
        <v>157293.19999999998</v>
      </c>
      <c r="E24" s="38">
        <f t="shared" si="12"/>
        <v>141501.60000000003</v>
      </c>
      <c r="F24" s="38">
        <f t="shared" si="12"/>
        <v>894</v>
      </c>
      <c r="G24" s="38">
        <f t="shared" si="12"/>
        <v>44</v>
      </c>
      <c r="H24" s="38">
        <f t="shared" si="12"/>
        <v>158187.19999999998</v>
      </c>
      <c r="I24" s="38">
        <f t="shared" si="12"/>
        <v>141545.60000000003</v>
      </c>
      <c r="K24" s="14"/>
    </row>
    <row r="25" spans="1:11" ht="21" customHeight="1" x14ac:dyDescent="0.25">
      <c r="A25" s="35">
        <v>2272</v>
      </c>
      <c r="B25" s="22"/>
      <c r="C25" s="21" t="s">
        <v>32</v>
      </c>
      <c r="D25" s="38">
        <f t="shared" ref="D25:I25" si="13">D57+D77+D99+D123+D141+D168+D183+D199+D220+D272+D293+D318+D349+D369+D387+D404+D421</f>
        <v>11010.800000000001</v>
      </c>
      <c r="E25" s="37">
        <f t="shared" si="13"/>
        <v>6618.1999999999989</v>
      </c>
      <c r="F25" s="37">
        <f t="shared" si="13"/>
        <v>258</v>
      </c>
      <c r="G25" s="37">
        <f t="shared" si="13"/>
        <v>21.4</v>
      </c>
      <c r="H25" s="37">
        <f t="shared" si="13"/>
        <v>11268.800000000001</v>
      </c>
      <c r="I25" s="37">
        <f t="shared" si="13"/>
        <v>6639.5999999999995</v>
      </c>
      <c r="K25" s="14"/>
    </row>
    <row r="26" spans="1:11" ht="21" customHeight="1" x14ac:dyDescent="0.25">
      <c r="A26" s="35">
        <v>2273</v>
      </c>
      <c r="B26" s="22"/>
      <c r="C26" s="21" t="s">
        <v>33</v>
      </c>
      <c r="D26" s="38">
        <f t="shared" ref="D26:I26" si="14">D58+D78+D100+D124+D142+D169+D184+D200+D221+D273+D294+D319+D350+D388+D405+D422+D370</f>
        <v>45557.2</v>
      </c>
      <c r="E26" s="38">
        <f t="shared" si="14"/>
        <v>36837.099999999984</v>
      </c>
      <c r="F26" s="38">
        <f t="shared" si="14"/>
        <v>581</v>
      </c>
      <c r="G26" s="38">
        <f t="shared" si="14"/>
        <v>318</v>
      </c>
      <c r="H26" s="38">
        <f t="shared" si="14"/>
        <v>46138.2</v>
      </c>
      <c r="I26" s="38">
        <f t="shared" si="14"/>
        <v>37155.099999999984</v>
      </c>
      <c r="K26" s="14"/>
    </row>
    <row r="27" spans="1:11" s="4" customFormat="1" ht="21" customHeight="1" x14ac:dyDescent="0.25">
      <c r="A27" s="35">
        <v>2274</v>
      </c>
      <c r="B27" s="22"/>
      <c r="C27" s="21" t="s">
        <v>34</v>
      </c>
      <c r="D27" s="37">
        <f t="shared" ref="D27:I27" si="15">D79+D101+D125+D371</f>
        <v>65.8</v>
      </c>
      <c r="E27" s="37">
        <f t="shared" si="15"/>
        <v>7.3999999999999995</v>
      </c>
      <c r="F27" s="37">
        <f t="shared" si="15"/>
        <v>0</v>
      </c>
      <c r="G27" s="37">
        <f t="shared" si="15"/>
        <v>0</v>
      </c>
      <c r="H27" s="37">
        <f t="shared" si="15"/>
        <v>65.8</v>
      </c>
      <c r="I27" s="37">
        <f t="shared" si="15"/>
        <v>7.3999999999999995</v>
      </c>
      <c r="K27" s="14"/>
    </row>
    <row r="28" spans="1:11" ht="21" customHeight="1" x14ac:dyDescent="0.25">
      <c r="A28" s="35">
        <v>2275</v>
      </c>
      <c r="B28" s="22"/>
      <c r="C28" s="21" t="s">
        <v>96</v>
      </c>
      <c r="D28" s="37">
        <f t="shared" ref="D28:I28" si="16">D59+D80+D102+D126+D170+D185+D201+D222+D320+D372+D389+D423+D143+D274</f>
        <v>3882.5000000000009</v>
      </c>
      <c r="E28" s="37">
        <f t="shared" si="16"/>
        <v>3000</v>
      </c>
      <c r="F28" s="37">
        <f t="shared" si="16"/>
        <v>0</v>
      </c>
      <c r="G28" s="37">
        <f t="shared" si="16"/>
        <v>0</v>
      </c>
      <c r="H28" s="37">
        <f t="shared" si="16"/>
        <v>3882.5000000000009</v>
      </c>
      <c r="I28" s="37">
        <f t="shared" si="16"/>
        <v>3000</v>
      </c>
    </row>
    <row r="29" spans="1:11" ht="21" customHeight="1" x14ac:dyDescent="0.25">
      <c r="A29" s="35">
        <v>2276</v>
      </c>
      <c r="B29" s="22"/>
      <c r="C29" s="21" t="s">
        <v>35</v>
      </c>
      <c r="D29" s="37">
        <f>D81+D103+D127</f>
        <v>3415.3999999999996</v>
      </c>
      <c r="E29" s="37">
        <f t="shared" ref="E29:I29" si="17">E81+E103+E127</f>
        <v>3163.2000000000003</v>
      </c>
      <c r="F29" s="37">
        <f t="shared" si="17"/>
        <v>0</v>
      </c>
      <c r="G29" s="37">
        <f t="shared" si="17"/>
        <v>0</v>
      </c>
      <c r="H29" s="37">
        <f t="shared" si="17"/>
        <v>3415.3999999999996</v>
      </c>
      <c r="I29" s="37">
        <f t="shared" si="17"/>
        <v>3163.2000000000003</v>
      </c>
      <c r="K29" s="14"/>
    </row>
    <row r="30" spans="1:11" ht="36.75" customHeight="1" x14ac:dyDescent="0.25">
      <c r="A30" s="19">
        <v>2280</v>
      </c>
      <c r="B30" s="20"/>
      <c r="C30" s="26" t="s">
        <v>43</v>
      </c>
      <c r="D30" s="37">
        <f>D31</f>
        <v>1514.8</v>
      </c>
      <c r="E30" s="37">
        <f t="shared" ref="E30:I30" si="18">E31</f>
        <v>560.00000000000011</v>
      </c>
      <c r="F30" s="37">
        <f t="shared" si="18"/>
        <v>0</v>
      </c>
      <c r="G30" s="37">
        <f t="shared" si="18"/>
        <v>0</v>
      </c>
      <c r="H30" s="37">
        <f t="shared" si="18"/>
        <v>1514.8</v>
      </c>
      <c r="I30" s="37">
        <f t="shared" si="18"/>
        <v>560.00000000000011</v>
      </c>
      <c r="K30" s="14"/>
    </row>
    <row r="31" spans="1:11" ht="36.75" customHeight="1" x14ac:dyDescent="0.25">
      <c r="A31" s="35">
        <v>2282</v>
      </c>
      <c r="B31" s="22"/>
      <c r="C31" s="21" t="s">
        <v>36</v>
      </c>
      <c r="D31" s="38">
        <f t="shared" ref="D31:I31" si="19">D60+D104+D128+D171+D186+D202+D223+D275+D321+D332+D351+D390+D424+D144+D356+D82+D373+D408</f>
        <v>1514.8</v>
      </c>
      <c r="E31" s="38">
        <f t="shared" si="19"/>
        <v>560.00000000000011</v>
      </c>
      <c r="F31" s="38">
        <f t="shared" si="19"/>
        <v>0</v>
      </c>
      <c r="G31" s="38">
        <f t="shared" si="19"/>
        <v>0</v>
      </c>
      <c r="H31" s="38">
        <f t="shared" si="19"/>
        <v>1514.8</v>
      </c>
      <c r="I31" s="38">
        <f t="shared" si="19"/>
        <v>560.00000000000011</v>
      </c>
      <c r="K31" s="14"/>
    </row>
    <row r="32" spans="1:11" ht="21" customHeight="1" x14ac:dyDescent="0.25">
      <c r="A32" s="19">
        <v>2600</v>
      </c>
      <c r="B32" s="20"/>
      <c r="C32" s="26" t="s">
        <v>44</v>
      </c>
      <c r="D32" s="37">
        <f>D33</f>
        <v>13971.9</v>
      </c>
      <c r="E32" s="37">
        <f t="shared" ref="E32:I32" si="20">E33</f>
        <v>13971.099999999999</v>
      </c>
      <c r="F32" s="37">
        <f t="shared" si="20"/>
        <v>0</v>
      </c>
      <c r="G32" s="37">
        <f t="shared" si="20"/>
        <v>0</v>
      </c>
      <c r="H32" s="37">
        <f t="shared" si="20"/>
        <v>13971.9</v>
      </c>
      <c r="I32" s="37">
        <f t="shared" si="20"/>
        <v>13971.099999999999</v>
      </c>
      <c r="K32" s="14"/>
    </row>
    <row r="33" spans="1:12" ht="37.5" customHeight="1" x14ac:dyDescent="0.25">
      <c r="A33" s="19">
        <v>2610</v>
      </c>
      <c r="B33" s="20"/>
      <c r="C33" s="21" t="s">
        <v>45</v>
      </c>
      <c r="D33" s="37">
        <f t="shared" ref="D33:I33" si="21">D152+D436</f>
        <v>13971.9</v>
      </c>
      <c r="E33" s="37">
        <f t="shared" si="21"/>
        <v>13971.099999999999</v>
      </c>
      <c r="F33" s="37">
        <f t="shared" si="21"/>
        <v>0</v>
      </c>
      <c r="G33" s="37">
        <f t="shared" si="21"/>
        <v>0</v>
      </c>
      <c r="H33" s="37">
        <f t="shared" si="21"/>
        <v>13971.9</v>
      </c>
      <c r="I33" s="37">
        <f t="shared" si="21"/>
        <v>13971.099999999999</v>
      </c>
      <c r="K33" s="14"/>
    </row>
    <row r="34" spans="1:12" ht="21" customHeight="1" x14ac:dyDescent="0.25">
      <c r="A34" s="35">
        <v>2700</v>
      </c>
      <c r="B34" s="22"/>
      <c r="C34" s="21" t="s">
        <v>37</v>
      </c>
      <c r="D34" s="37">
        <f>D35</f>
        <v>4568.7</v>
      </c>
      <c r="E34" s="37">
        <f t="shared" ref="E34:I34" si="22">E35</f>
        <v>4529.7000000000007</v>
      </c>
      <c r="F34" s="37">
        <f t="shared" si="22"/>
        <v>0</v>
      </c>
      <c r="G34" s="37">
        <f t="shared" si="22"/>
        <v>0</v>
      </c>
      <c r="H34" s="37">
        <f t="shared" si="22"/>
        <v>4568.7</v>
      </c>
      <c r="I34" s="37">
        <f t="shared" si="22"/>
        <v>4529.7000000000007</v>
      </c>
      <c r="J34" s="3"/>
      <c r="K34" s="16"/>
      <c r="L34" s="3"/>
    </row>
    <row r="35" spans="1:12" ht="21" customHeight="1" x14ac:dyDescent="0.25">
      <c r="A35" s="35">
        <v>2730</v>
      </c>
      <c r="B35" s="22"/>
      <c r="C35" s="21" t="s">
        <v>38</v>
      </c>
      <c r="D35" s="37">
        <f t="shared" ref="D35:I35" si="23">D106+D208+D358</f>
        <v>4568.7</v>
      </c>
      <c r="E35" s="37">
        <f t="shared" si="23"/>
        <v>4529.7000000000007</v>
      </c>
      <c r="F35" s="37">
        <f t="shared" si="23"/>
        <v>0</v>
      </c>
      <c r="G35" s="37">
        <f t="shared" si="23"/>
        <v>0</v>
      </c>
      <c r="H35" s="37">
        <f t="shared" si="23"/>
        <v>4568.7</v>
      </c>
      <c r="I35" s="37">
        <f t="shared" si="23"/>
        <v>4529.7000000000007</v>
      </c>
      <c r="J35" s="3"/>
      <c r="K35" s="16"/>
      <c r="L35" s="3"/>
    </row>
    <row r="36" spans="1:12" ht="21" customHeight="1" x14ac:dyDescent="0.25">
      <c r="A36" s="39">
        <v>2800</v>
      </c>
      <c r="B36" s="22"/>
      <c r="C36" s="36" t="s">
        <v>39</v>
      </c>
      <c r="D36" s="37">
        <f t="shared" ref="D36:I36" si="24">D61+D83+D107+D145+D172+D276+D391+D425</f>
        <v>195.4</v>
      </c>
      <c r="E36" s="37">
        <f t="shared" si="24"/>
        <v>152.19999999999999</v>
      </c>
      <c r="F36" s="37">
        <f t="shared" si="24"/>
        <v>282</v>
      </c>
      <c r="G36" s="37">
        <f t="shared" si="24"/>
        <v>494</v>
      </c>
      <c r="H36" s="37">
        <f t="shared" si="24"/>
        <v>477.4</v>
      </c>
      <c r="I36" s="37">
        <f t="shared" si="24"/>
        <v>646.20000000000005</v>
      </c>
      <c r="J36" s="3"/>
      <c r="K36" s="16"/>
      <c r="L36" s="3"/>
    </row>
    <row r="37" spans="1:12" ht="21" customHeight="1" x14ac:dyDescent="0.25">
      <c r="A37" s="35">
        <v>3000</v>
      </c>
      <c r="B37" s="22"/>
      <c r="C37" s="36" t="s">
        <v>40</v>
      </c>
      <c r="D37" s="37">
        <f>D38+D39+D40+D41+D42+D43+D44</f>
        <v>0</v>
      </c>
      <c r="E37" s="37">
        <f t="shared" ref="E37:I37" si="25">E38+E39+E40+E41+E42+E43+E44</f>
        <v>0</v>
      </c>
      <c r="F37" s="37">
        <f t="shared" si="25"/>
        <v>564267.10000000009</v>
      </c>
      <c r="G37" s="37">
        <f t="shared" si="25"/>
        <v>499968.99999999994</v>
      </c>
      <c r="H37" s="37">
        <f t="shared" si="25"/>
        <v>564267.10000000009</v>
      </c>
      <c r="I37" s="37">
        <f t="shared" si="25"/>
        <v>499968.99999999994</v>
      </c>
      <c r="J37" s="3"/>
      <c r="K37" s="13"/>
      <c r="L37" s="3"/>
    </row>
    <row r="38" spans="1:12" ht="21" customHeight="1" x14ac:dyDescent="0.25">
      <c r="A38" s="35">
        <v>3110</v>
      </c>
      <c r="B38" s="22"/>
      <c r="C38" s="36" t="s">
        <v>51</v>
      </c>
      <c r="D38" s="37">
        <f>D63+D85+D109+D130+D251+D256+D278+D296+D306+D375+D427</f>
        <v>0</v>
      </c>
      <c r="E38" s="37">
        <f t="shared" ref="E38:I38" si="26">E63+E85+E109+E130+E251+E256+E278+E296+E306+E375+E427</f>
        <v>0</v>
      </c>
      <c r="F38" s="37">
        <f t="shared" si="26"/>
        <v>16615.099999999999</v>
      </c>
      <c r="G38" s="37">
        <f t="shared" si="26"/>
        <v>21174.5</v>
      </c>
      <c r="H38" s="37">
        <f t="shared" si="26"/>
        <v>16615.099999999999</v>
      </c>
      <c r="I38" s="37">
        <f t="shared" si="26"/>
        <v>21174.5</v>
      </c>
      <c r="K38" s="14"/>
    </row>
    <row r="39" spans="1:12" ht="24" customHeight="1" x14ac:dyDescent="0.25">
      <c r="A39" s="22">
        <v>3122</v>
      </c>
      <c r="B39" s="22"/>
      <c r="C39" s="36" t="s">
        <v>135</v>
      </c>
      <c r="D39" s="37">
        <f>D457</f>
        <v>0</v>
      </c>
      <c r="E39" s="37">
        <f t="shared" ref="E39:I39" si="27">E457</f>
        <v>0</v>
      </c>
      <c r="F39" s="37">
        <f t="shared" si="27"/>
        <v>20405</v>
      </c>
      <c r="G39" s="37">
        <f t="shared" si="27"/>
        <v>18288.599999999999</v>
      </c>
      <c r="H39" s="37">
        <f t="shared" si="27"/>
        <v>20405</v>
      </c>
      <c r="I39" s="37">
        <f t="shared" si="27"/>
        <v>18288.599999999999</v>
      </c>
    </row>
    <row r="40" spans="1:12" ht="21" customHeight="1" x14ac:dyDescent="0.25">
      <c r="A40" s="19">
        <v>3131</v>
      </c>
      <c r="B40" s="26"/>
      <c r="C40" s="36" t="s">
        <v>87</v>
      </c>
      <c r="D40" s="37">
        <f>D438+D442+D445</f>
        <v>0</v>
      </c>
      <c r="E40" s="37">
        <f t="shared" ref="E40:I40" si="28">E438+E442+E445</f>
        <v>0</v>
      </c>
      <c r="F40" s="37">
        <f t="shared" si="28"/>
        <v>201515.1</v>
      </c>
      <c r="G40" s="37">
        <f t="shared" si="28"/>
        <v>181382.7</v>
      </c>
      <c r="H40" s="37">
        <f t="shared" si="28"/>
        <v>201515.1</v>
      </c>
      <c r="I40" s="37">
        <f t="shared" si="28"/>
        <v>181382.7</v>
      </c>
    </row>
    <row r="41" spans="1:12" ht="21" customHeight="1" x14ac:dyDescent="0.25">
      <c r="A41" s="22">
        <v>3132</v>
      </c>
      <c r="B41" s="22"/>
      <c r="C41" s="36" t="s">
        <v>41</v>
      </c>
      <c r="D41" s="37">
        <f t="shared" ref="D41:I41" si="29">D64+D86+D110+D376+D393+D428+D188+D243+D246+D307+D323+D439</f>
        <v>0</v>
      </c>
      <c r="E41" s="37">
        <f t="shared" si="29"/>
        <v>0</v>
      </c>
      <c r="F41" s="37">
        <f t="shared" si="29"/>
        <v>163074.5</v>
      </c>
      <c r="G41" s="37">
        <f t="shared" si="29"/>
        <v>146968.89999999997</v>
      </c>
      <c r="H41" s="37">
        <f t="shared" si="29"/>
        <v>163074.5</v>
      </c>
      <c r="I41" s="37">
        <f t="shared" si="29"/>
        <v>146968.89999999997</v>
      </c>
    </row>
    <row r="42" spans="1:12" ht="21" customHeight="1" x14ac:dyDescent="0.25">
      <c r="A42" s="22">
        <v>3142</v>
      </c>
      <c r="B42" s="22"/>
      <c r="C42" s="36" t="s">
        <v>93</v>
      </c>
      <c r="D42" s="37">
        <f>D458+D461</f>
        <v>0</v>
      </c>
      <c r="E42" s="37">
        <f t="shared" ref="E42:I42" si="30">E458+E461</f>
        <v>0</v>
      </c>
      <c r="F42" s="37">
        <f t="shared" si="30"/>
        <v>36758.400000000001</v>
      </c>
      <c r="G42" s="37">
        <f t="shared" si="30"/>
        <v>6432.2999999999993</v>
      </c>
      <c r="H42" s="37">
        <f t="shared" si="30"/>
        <v>36758.400000000001</v>
      </c>
      <c r="I42" s="37">
        <f t="shared" si="30"/>
        <v>6432.2999999999993</v>
      </c>
    </row>
    <row r="43" spans="1:12" ht="21" customHeight="1" x14ac:dyDescent="0.25">
      <c r="A43" s="22">
        <v>3210</v>
      </c>
      <c r="B43" s="23"/>
      <c r="C43" s="24" t="s">
        <v>42</v>
      </c>
      <c r="D43" s="40">
        <f>D448+D451+D464</f>
        <v>0</v>
      </c>
      <c r="E43" s="40">
        <f t="shared" ref="E43:I43" si="31">E448+E451+E464</f>
        <v>0</v>
      </c>
      <c r="F43" s="40">
        <f t="shared" si="31"/>
        <v>4359.7</v>
      </c>
      <c r="G43" s="40">
        <f t="shared" si="31"/>
        <v>4182.7</v>
      </c>
      <c r="H43" s="40">
        <f t="shared" si="31"/>
        <v>4359.7</v>
      </c>
      <c r="I43" s="40">
        <f t="shared" si="31"/>
        <v>4182.7</v>
      </c>
    </row>
    <row r="44" spans="1:12" ht="21" customHeight="1" x14ac:dyDescent="0.25">
      <c r="A44" s="19">
        <v>3240</v>
      </c>
      <c r="B44" s="41"/>
      <c r="C44" s="42" t="s">
        <v>46</v>
      </c>
      <c r="D44" s="40">
        <f>D259+D335+D338</f>
        <v>0</v>
      </c>
      <c r="E44" s="40">
        <f t="shared" ref="E44:I44" si="32">E259+E335+E338</f>
        <v>0</v>
      </c>
      <c r="F44" s="40">
        <f t="shared" si="32"/>
        <v>121539.3</v>
      </c>
      <c r="G44" s="40">
        <f t="shared" si="32"/>
        <v>121539.3</v>
      </c>
      <c r="H44" s="40">
        <f t="shared" si="32"/>
        <v>121539.3</v>
      </c>
      <c r="I44" s="40">
        <f t="shared" si="32"/>
        <v>121539.3</v>
      </c>
    </row>
    <row r="45" spans="1:12" ht="21" customHeight="1" x14ac:dyDescent="0.25">
      <c r="A45" s="76" t="s">
        <v>50</v>
      </c>
      <c r="B45" s="77"/>
      <c r="C45" s="78"/>
      <c r="D45" s="19"/>
      <c r="E45" s="19"/>
      <c r="F45" s="19"/>
      <c r="G45" s="19"/>
      <c r="H45" s="19"/>
      <c r="I45" s="19"/>
    </row>
    <row r="46" spans="1:12" ht="36" customHeight="1" x14ac:dyDescent="0.25">
      <c r="A46" s="43" t="s">
        <v>53</v>
      </c>
      <c r="B46" s="43" t="s">
        <v>55</v>
      </c>
      <c r="C46" s="44" t="s">
        <v>54</v>
      </c>
      <c r="D46" s="45">
        <f>D47+D62</f>
        <v>130345.09999999999</v>
      </c>
      <c r="E46" s="45">
        <f t="shared" ref="E46:I46" si="33">E47+E62</f>
        <v>129042.4</v>
      </c>
      <c r="F46" s="45">
        <f t="shared" si="33"/>
        <v>16707</v>
      </c>
      <c r="G46" s="45">
        <f t="shared" si="33"/>
        <v>15536.2</v>
      </c>
      <c r="H46" s="45">
        <f t="shared" si="33"/>
        <v>147052.09999999998</v>
      </c>
      <c r="I46" s="45">
        <f t="shared" si="33"/>
        <v>144578.6</v>
      </c>
      <c r="J46" s="3"/>
      <c r="K46" s="3"/>
      <c r="L46" s="3"/>
    </row>
    <row r="47" spans="1:12" ht="21" customHeight="1" x14ac:dyDescent="0.25">
      <c r="A47" s="35">
        <v>2000</v>
      </c>
      <c r="B47" s="22"/>
      <c r="C47" s="36" t="s">
        <v>20</v>
      </c>
      <c r="D47" s="37">
        <f t="shared" ref="D47:I47" si="34">D48+D50+D51+D61</f>
        <v>130345.09999999999</v>
      </c>
      <c r="E47" s="37">
        <f t="shared" si="34"/>
        <v>129042.4</v>
      </c>
      <c r="F47" s="37">
        <f t="shared" si="34"/>
        <v>0</v>
      </c>
      <c r="G47" s="37">
        <f t="shared" si="34"/>
        <v>0</v>
      </c>
      <c r="H47" s="37">
        <f t="shared" si="34"/>
        <v>130345.09999999999</v>
      </c>
      <c r="I47" s="37">
        <f t="shared" si="34"/>
        <v>129042.4</v>
      </c>
      <c r="J47" s="3"/>
      <c r="K47" s="3"/>
      <c r="L47" s="3"/>
    </row>
    <row r="48" spans="1:12" ht="21" customHeight="1" x14ac:dyDescent="0.25">
      <c r="A48" s="35">
        <v>2110</v>
      </c>
      <c r="B48" s="22"/>
      <c r="C48" s="36" t="s">
        <v>21</v>
      </c>
      <c r="D48" s="37">
        <f>D49</f>
        <v>98211.8</v>
      </c>
      <c r="E48" s="37">
        <f t="shared" ref="E48:I48" si="35">E49</f>
        <v>98203.7</v>
      </c>
      <c r="F48" s="37">
        <f t="shared" si="35"/>
        <v>0</v>
      </c>
      <c r="G48" s="37">
        <f t="shared" si="35"/>
        <v>0</v>
      </c>
      <c r="H48" s="37">
        <f t="shared" si="35"/>
        <v>98211.8</v>
      </c>
      <c r="I48" s="37">
        <f t="shared" si="35"/>
        <v>98203.7</v>
      </c>
      <c r="J48" s="3"/>
      <c r="K48" s="3"/>
      <c r="L48" s="3"/>
    </row>
    <row r="49" spans="1:12" ht="21" customHeight="1" x14ac:dyDescent="0.25">
      <c r="A49" s="35">
        <v>2111</v>
      </c>
      <c r="B49" s="22"/>
      <c r="C49" s="36" t="s">
        <v>22</v>
      </c>
      <c r="D49" s="37">
        <v>98211.8</v>
      </c>
      <c r="E49" s="37">
        <v>98203.7</v>
      </c>
      <c r="F49" s="37"/>
      <c r="G49" s="37"/>
      <c r="H49" s="37">
        <f>D49+F49</f>
        <v>98211.8</v>
      </c>
      <c r="I49" s="37">
        <f>E49+G49</f>
        <v>98203.7</v>
      </c>
      <c r="J49" s="3"/>
      <c r="K49" s="3"/>
      <c r="L49" s="3"/>
    </row>
    <row r="50" spans="1:12" ht="21" customHeight="1" x14ac:dyDescent="0.25">
      <c r="A50" s="35">
        <v>2120</v>
      </c>
      <c r="B50" s="22"/>
      <c r="C50" s="36" t="s">
        <v>23</v>
      </c>
      <c r="D50" s="37">
        <v>21606.6</v>
      </c>
      <c r="E50" s="37">
        <v>21517.7</v>
      </c>
      <c r="F50" s="37"/>
      <c r="G50" s="37"/>
      <c r="H50" s="37">
        <f>D50+F50</f>
        <v>21606.6</v>
      </c>
      <c r="I50" s="37">
        <f>E50+G50</f>
        <v>21517.7</v>
      </c>
    </row>
    <row r="51" spans="1:12" ht="21" customHeight="1" x14ac:dyDescent="0.25">
      <c r="A51" s="35">
        <v>2200</v>
      </c>
      <c r="B51" s="22"/>
      <c r="C51" s="36" t="s">
        <v>47</v>
      </c>
      <c r="D51" s="37">
        <f>D52+D53+D54+D55+D60</f>
        <v>10331.299999999999</v>
      </c>
      <c r="E51" s="37">
        <f t="shared" ref="E51:I51" si="36">E52+E53+E54+E55+E60</f>
        <v>9168.7999999999993</v>
      </c>
      <c r="F51" s="37">
        <f t="shared" si="36"/>
        <v>0</v>
      </c>
      <c r="G51" s="37">
        <f t="shared" si="36"/>
        <v>0</v>
      </c>
      <c r="H51" s="37">
        <f t="shared" si="36"/>
        <v>10331.299999999999</v>
      </c>
      <c r="I51" s="37">
        <f t="shared" si="36"/>
        <v>9168.7999999999993</v>
      </c>
    </row>
    <row r="52" spans="1:12" ht="21" customHeight="1" x14ac:dyDescent="0.25">
      <c r="A52" s="17">
        <v>2210</v>
      </c>
      <c r="B52" s="30"/>
      <c r="C52" s="18" t="s">
        <v>25</v>
      </c>
      <c r="D52" s="25">
        <v>1437.8</v>
      </c>
      <c r="E52" s="25">
        <v>1436.9</v>
      </c>
      <c r="F52" s="25"/>
      <c r="G52" s="25"/>
      <c r="H52" s="25">
        <f>D52+F52</f>
        <v>1437.8</v>
      </c>
      <c r="I52" s="25">
        <f>E52+G52</f>
        <v>1436.9</v>
      </c>
    </row>
    <row r="53" spans="1:12" ht="21" customHeight="1" x14ac:dyDescent="0.25">
      <c r="A53" s="17">
        <v>2240</v>
      </c>
      <c r="B53" s="30"/>
      <c r="C53" s="18" t="s">
        <v>28</v>
      </c>
      <c r="D53" s="25">
        <v>4281.7</v>
      </c>
      <c r="E53" s="25">
        <v>4259</v>
      </c>
      <c r="F53" s="25"/>
      <c r="G53" s="25"/>
      <c r="H53" s="25">
        <f t="shared" ref="H53:I53" si="37">D53+F53</f>
        <v>4281.7</v>
      </c>
      <c r="I53" s="25">
        <f t="shared" si="37"/>
        <v>4259</v>
      </c>
    </row>
    <row r="54" spans="1:12" ht="21" customHeight="1" x14ac:dyDescent="0.25">
      <c r="A54" s="17">
        <v>2250</v>
      </c>
      <c r="B54" s="30"/>
      <c r="C54" s="18" t="s">
        <v>29</v>
      </c>
      <c r="D54" s="25">
        <v>80.599999999999994</v>
      </c>
      <c r="E54" s="25">
        <v>73.900000000000006</v>
      </c>
      <c r="F54" s="25"/>
      <c r="G54" s="25"/>
      <c r="H54" s="25">
        <f>D54+F54</f>
        <v>80.599999999999994</v>
      </c>
      <c r="I54" s="25">
        <f>E54+G54</f>
        <v>73.900000000000006</v>
      </c>
    </row>
    <row r="55" spans="1:12" ht="21" customHeight="1" x14ac:dyDescent="0.25">
      <c r="A55" s="35">
        <v>2270</v>
      </c>
      <c r="B55" s="22"/>
      <c r="C55" s="21" t="s">
        <v>57</v>
      </c>
      <c r="D55" s="37">
        <f>D56+D57+D58+D59</f>
        <v>4495.1999999999989</v>
      </c>
      <c r="E55" s="37">
        <f t="shared" ref="E55:I55" si="38">E56+E57+E58+E59</f>
        <v>3381.8</v>
      </c>
      <c r="F55" s="37">
        <f t="shared" si="38"/>
        <v>0</v>
      </c>
      <c r="G55" s="37">
        <f t="shared" si="38"/>
        <v>0</v>
      </c>
      <c r="H55" s="37">
        <f t="shared" si="38"/>
        <v>4495.1999999999989</v>
      </c>
      <c r="I55" s="37">
        <f t="shared" si="38"/>
        <v>3381.8</v>
      </c>
    </row>
    <row r="56" spans="1:12" s="4" customFormat="1" ht="21" customHeight="1" x14ac:dyDescent="0.25">
      <c r="A56" s="35">
        <v>2271</v>
      </c>
      <c r="B56" s="22"/>
      <c r="C56" s="21" t="s">
        <v>31</v>
      </c>
      <c r="D56" s="37">
        <v>1904.3</v>
      </c>
      <c r="E56" s="37">
        <v>1464.4</v>
      </c>
      <c r="F56" s="37"/>
      <c r="G56" s="37"/>
      <c r="H56" s="37">
        <f>D56+F56</f>
        <v>1904.3</v>
      </c>
      <c r="I56" s="37">
        <f>E56+G56</f>
        <v>1464.4</v>
      </c>
    </row>
    <row r="57" spans="1:12" ht="21" customHeight="1" x14ac:dyDescent="0.25">
      <c r="A57" s="35">
        <v>2272</v>
      </c>
      <c r="B57" s="22"/>
      <c r="C57" s="21" t="s">
        <v>32</v>
      </c>
      <c r="D57" s="37">
        <v>147.30000000000001</v>
      </c>
      <c r="E57" s="38">
        <v>134.69999999999999</v>
      </c>
      <c r="F57" s="37"/>
      <c r="G57" s="37"/>
      <c r="H57" s="37">
        <f t="shared" ref="H57:I61" si="39">D57+F57</f>
        <v>147.30000000000001</v>
      </c>
      <c r="I57" s="37">
        <f t="shared" si="39"/>
        <v>134.69999999999999</v>
      </c>
    </row>
    <row r="58" spans="1:12" ht="21" customHeight="1" x14ac:dyDescent="0.25">
      <c r="A58" s="35">
        <v>2273</v>
      </c>
      <c r="B58" s="22"/>
      <c r="C58" s="21" t="s">
        <v>33</v>
      </c>
      <c r="D58" s="37">
        <v>2374.1999999999998</v>
      </c>
      <c r="E58" s="37">
        <v>1719.8</v>
      </c>
      <c r="F58" s="37"/>
      <c r="G58" s="37"/>
      <c r="H58" s="37">
        <f t="shared" si="39"/>
        <v>2374.1999999999998</v>
      </c>
      <c r="I58" s="37">
        <f t="shared" si="39"/>
        <v>1719.8</v>
      </c>
    </row>
    <row r="59" spans="1:12" ht="21" customHeight="1" x14ac:dyDescent="0.25">
      <c r="A59" s="35">
        <v>2275</v>
      </c>
      <c r="B59" s="22"/>
      <c r="C59" s="21" t="s">
        <v>96</v>
      </c>
      <c r="D59" s="37">
        <v>69.400000000000006</v>
      </c>
      <c r="E59" s="37">
        <v>62.9</v>
      </c>
      <c r="F59" s="37"/>
      <c r="G59" s="37"/>
      <c r="H59" s="37">
        <f t="shared" si="39"/>
        <v>69.400000000000006</v>
      </c>
      <c r="I59" s="37">
        <f t="shared" si="39"/>
        <v>62.9</v>
      </c>
    </row>
    <row r="60" spans="1:12" ht="34.5" customHeight="1" x14ac:dyDescent="0.25">
      <c r="A60" s="35">
        <v>2282</v>
      </c>
      <c r="B60" s="22"/>
      <c r="C60" s="21" t="s">
        <v>48</v>
      </c>
      <c r="D60" s="37">
        <v>36</v>
      </c>
      <c r="E60" s="37">
        <v>17.2</v>
      </c>
      <c r="F60" s="37"/>
      <c r="G60" s="37"/>
      <c r="H60" s="37">
        <f t="shared" ref="H60:H61" si="40">D60+F60</f>
        <v>36</v>
      </c>
      <c r="I60" s="37">
        <f t="shared" si="39"/>
        <v>17.2</v>
      </c>
    </row>
    <row r="61" spans="1:12" ht="21" customHeight="1" x14ac:dyDescent="0.25">
      <c r="A61" s="39">
        <v>2800</v>
      </c>
      <c r="B61" s="22"/>
      <c r="C61" s="36" t="s">
        <v>49</v>
      </c>
      <c r="D61" s="37">
        <v>195.4</v>
      </c>
      <c r="E61" s="37">
        <v>152.19999999999999</v>
      </c>
      <c r="F61" s="37"/>
      <c r="G61" s="37"/>
      <c r="H61" s="37">
        <f t="shared" si="40"/>
        <v>195.4</v>
      </c>
      <c r="I61" s="37">
        <f t="shared" si="39"/>
        <v>152.19999999999999</v>
      </c>
      <c r="J61" s="3"/>
      <c r="K61" s="3"/>
      <c r="L61" s="3"/>
    </row>
    <row r="62" spans="1:12" ht="21" customHeight="1" x14ac:dyDescent="0.25">
      <c r="A62" s="35">
        <v>3000</v>
      </c>
      <c r="B62" s="46"/>
      <c r="C62" s="36" t="s">
        <v>59</v>
      </c>
      <c r="D62" s="47">
        <f>D63+D64</f>
        <v>0</v>
      </c>
      <c r="E62" s="47">
        <f t="shared" ref="E62:I62" si="41">E63+E64</f>
        <v>0</v>
      </c>
      <c r="F62" s="47">
        <f t="shared" si="41"/>
        <v>16707</v>
      </c>
      <c r="G62" s="47">
        <f t="shared" si="41"/>
        <v>15536.2</v>
      </c>
      <c r="H62" s="47">
        <f t="shared" si="41"/>
        <v>16707</v>
      </c>
      <c r="I62" s="47">
        <f t="shared" si="41"/>
        <v>15536.2</v>
      </c>
    </row>
    <row r="63" spans="1:12" ht="21" customHeight="1" x14ac:dyDescent="0.25">
      <c r="A63" s="35">
        <v>3110</v>
      </c>
      <c r="B63" s="46"/>
      <c r="C63" s="36" t="s">
        <v>51</v>
      </c>
      <c r="D63" s="47"/>
      <c r="E63" s="47"/>
      <c r="F63" s="47">
        <v>7089.3</v>
      </c>
      <c r="G63" s="47">
        <v>6600.6</v>
      </c>
      <c r="H63" s="37">
        <f t="shared" ref="H63:H64" si="42">D63+F63</f>
        <v>7089.3</v>
      </c>
      <c r="I63" s="37">
        <f t="shared" ref="I63:I64" si="43">E63+G63</f>
        <v>6600.6</v>
      </c>
    </row>
    <row r="64" spans="1:12" s="4" customFormat="1" ht="21" customHeight="1" x14ac:dyDescent="0.25">
      <c r="A64" s="46">
        <v>3132</v>
      </c>
      <c r="B64" s="46"/>
      <c r="C64" s="36" t="s">
        <v>60</v>
      </c>
      <c r="D64" s="47"/>
      <c r="E64" s="47"/>
      <c r="F64" s="47">
        <v>9617.7000000000007</v>
      </c>
      <c r="G64" s="47">
        <v>8935.6</v>
      </c>
      <c r="H64" s="37">
        <f t="shared" si="42"/>
        <v>9617.7000000000007</v>
      </c>
      <c r="I64" s="37">
        <f t="shared" si="43"/>
        <v>8935.6</v>
      </c>
    </row>
    <row r="65" spans="1:12" s="33" customFormat="1" ht="21" customHeight="1" x14ac:dyDescent="0.25">
      <c r="A65" s="44">
        <v>4711010</v>
      </c>
      <c r="B65" s="43" t="s">
        <v>62</v>
      </c>
      <c r="C65" s="44" t="s">
        <v>63</v>
      </c>
      <c r="D65" s="45">
        <f t="shared" ref="D65:I65" si="44">D66+D84</f>
        <v>785529.4</v>
      </c>
      <c r="E65" s="45">
        <f t="shared" si="44"/>
        <v>756825.10000000009</v>
      </c>
      <c r="F65" s="45">
        <f t="shared" si="44"/>
        <v>126903.8</v>
      </c>
      <c r="G65" s="45">
        <f t="shared" si="44"/>
        <v>75573.100000000006</v>
      </c>
      <c r="H65" s="45">
        <f t="shared" si="44"/>
        <v>912433.2</v>
      </c>
      <c r="I65" s="45">
        <f t="shared" si="44"/>
        <v>832398.20000000007</v>
      </c>
    </row>
    <row r="66" spans="1:12" ht="21" customHeight="1" x14ac:dyDescent="0.25">
      <c r="A66" s="35">
        <v>2000</v>
      </c>
      <c r="B66" s="22"/>
      <c r="C66" s="36" t="s">
        <v>20</v>
      </c>
      <c r="D66" s="37">
        <f>D67+D69+D70+D83</f>
        <v>785529.4</v>
      </c>
      <c r="E66" s="37">
        <f t="shared" ref="E66:I66" si="45">E67+E69+E70+E83</f>
        <v>756825.10000000009</v>
      </c>
      <c r="F66" s="37">
        <f t="shared" si="45"/>
        <v>102783.8</v>
      </c>
      <c r="G66" s="37">
        <f t="shared" si="45"/>
        <v>53355.5</v>
      </c>
      <c r="H66" s="37">
        <f t="shared" si="45"/>
        <v>888313.2</v>
      </c>
      <c r="I66" s="37">
        <f t="shared" si="45"/>
        <v>810180.60000000009</v>
      </c>
    </row>
    <row r="67" spans="1:12" ht="21" customHeight="1" x14ac:dyDescent="0.25">
      <c r="A67" s="35">
        <v>2110</v>
      </c>
      <c r="B67" s="22"/>
      <c r="C67" s="36" t="s">
        <v>21</v>
      </c>
      <c r="D67" s="37">
        <f>D68</f>
        <v>529624.69999999995</v>
      </c>
      <c r="E67" s="37">
        <f t="shared" ref="E67:I67" si="46">E68</f>
        <v>523408</v>
      </c>
      <c r="F67" s="37">
        <f t="shared" si="46"/>
        <v>0</v>
      </c>
      <c r="G67" s="37">
        <f t="shared" si="46"/>
        <v>0</v>
      </c>
      <c r="H67" s="37">
        <f t="shared" si="46"/>
        <v>529624.69999999995</v>
      </c>
      <c r="I67" s="37">
        <f t="shared" si="46"/>
        <v>523408</v>
      </c>
    </row>
    <row r="68" spans="1:12" ht="21" customHeight="1" x14ac:dyDescent="0.25">
      <c r="A68" s="17">
        <v>2111</v>
      </c>
      <c r="B68" s="30"/>
      <c r="C68" s="18" t="s">
        <v>22</v>
      </c>
      <c r="D68" s="25">
        <v>529624.69999999995</v>
      </c>
      <c r="E68" s="25">
        <v>523408</v>
      </c>
      <c r="F68" s="25"/>
      <c r="G68" s="25">
        <v>0</v>
      </c>
      <c r="H68" s="25">
        <f>D68+F68</f>
        <v>529624.69999999995</v>
      </c>
      <c r="I68" s="25">
        <f>E68+G68</f>
        <v>523408</v>
      </c>
      <c r="J68" s="7"/>
      <c r="K68" s="7"/>
      <c r="L68" s="7"/>
    </row>
    <row r="69" spans="1:12" ht="21" customHeight="1" x14ac:dyDescent="0.25">
      <c r="A69" s="17">
        <v>2120</v>
      </c>
      <c r="B69" s="31"/>
      <c r="C69" s="18" t="s">
        <v>23</v>
      </c>
      <c r="D69" s="32">
        <v>116517.4</v>
      </c>
      <c r="E69" s="32">
        <v>115149.8</v>
      </c>
      <c r="F69" s="32"/>
      <c r="G69" s="32">
        <v>0</v>
      </c>
      <c r="H69" s="25">
        <f>D69+F69</f>
        <v>116517.4</v>
      </c>
      <c r="I69" s="25">
        <f>E69+G69</f>
        <v>115149.8</v>
      </c>
      <c r="J69" s="3"/>
      <c r="K69" s="3"/>
      <c r="L69" s="3"/>
    </row>
    <row r="70" spans="1:12" ht="21" customHeight="1" x14ac:dyDescent="0.25">
      <c r="A70" s="35">
        <v>2200</v>
      </c>
      <c r="B70" s="46"/>
      <c r="C70" s="36" t="s">
        <v>47</v>
      </c>
      <c r="D70" s="47">
        <f>D71+D72+D73+D74+D75+D82</f>
        <v>139387.30000000002</v>
      </c>
      <c r="E70" s="47">
        <f t="shared" ref="E70:I70" si="47">E71+E72+E73+E74+E75+E82</f>
        <v>118267.29999999999</v>
      </c>
      <c r="F70" s="47">
        <f t="shared" si="47"/>
        <v>102763.8</v>
      </c>
      <c r="G70" s="47">
        <f t="shared" si="47"/>
        <v>53340.5</v>
      </c>
      <c r="H70" s="47">
        <f t="shared" si="47"/>
        <v>242151.1</v>
      </c>
      <c r="I70" s="47">
        <f t="shared" si="47"/>
        <v>171607.8</v>
      </c>
      <c r="J70" s="3"/>
      <c r="K70" s="3"/>
      <c r="L70" s="3"/>
    </row>
    <row r="71" spans="1:12" ht="21" customHeight="1" x14ac:dyDescent="0.25">
      <c r="A71" s="35">
        <v>2210</v>
      </c>
      <c r="B71" s="46"/>
      <c r="C71" s="36" t="s">
        <v>25</v>
      </c>
      <c r="D71" s="47">
        <v>12070.7</v>
      </c>
      <c r="E71" s="47">
        <v>9630.9</v>
      </c>
      <c r="F71" s="47">
        <v>20</v>
      </c>
      <c r="G71" s="47">
        <v>421.6</v>
      </c>
      <c r="H71" s="37">
        <f>D71+F71</f>
        <v>12090.7</v>
      </c>
      <c r="I71" s="37">
        <f>E71+G71</f>
        <v>10052.5</v>
      </c>
      <c r="J71" s="3"/>
      <c r="K71" s="3"/>
      <c r="L71" s="3"/>
    </row>
    <row r="72" spans="1:12" ht="21" customHeight="1" x14ac:dyDescent="0.25">
      <c r="A72" s="35">
        <v>2220</v>
      </c>
      <c r="B72" s="46"/>
      <c r="C72" s="36" t="s">
        <v>56</v>
      </c>
      <c r="D72" s="47">
        <v>1523.8</v>
      </c>
      <c r="E72" s="47">
        <v>222.6</v>
      </c>
      <c r="F72" s="47"/>
      <c r="G72" s="47"/>
      <c r="H72" s="37">
        <f t="shared" ref="H72:I74" si="48">D72+F72</f>
        <v>1523.8</v>
      </c>
      <c r="I72" s="37">
        <f t="shared" si="48"/>
        <v>222.6</v>
      </c>
    </row>
    <row r="73" spans="1:12" ht="21" customHeight="1" x14ac:dyDescent="0.25">
      <c r="A73" s="35">
        <v>2230</v>
      </c>
      <c r="B73" s="46"/>
      <c r="C73" s="36" t="s">
        <v>27</v>
      </c>
      <c r="D73" s="47">
        <v>0</v>
      </c>
      <c r="E73" s="47">
        <v>0</v>
      </c>
      <c r="F73" s="47">
        <v>102218.8</v>
      </c>
      <c r="G73" s="47">
        <v>52712</v>
      </c>
      <c r="H73" s="37">
        <f t="shared" si="48"/>
        <v>102218.8</v>
      </c>
      <c r="I73" s="37">
        <f t="shared" si="48"/>
        <v>52712</v>
      </c>
    </row>
    <row r="74" spans="1:12" ht="21" customHeight="1" x14ac:dyDescent="0.25">
      <c r="A74" s="35">
        <v>2240</v>
      </c>
      <c r="B74" s="46"/>
      <c r="C74" s="36" t="s">
        <v>28</v>
      </c>
      <c r="D74" s="47">
        <v>39632.5</v>
      </c>
      <c r="E74" s="47">
        <v>33787</v>
      </c>
      <c r="F74" s="47">
        <v>60</v>
      </c>
      <c r="G74" s="47">
        <v>142.6</v>
      </c>
      <c r="H74" s="37">
        <f t="shared" si="48"/>
        <v>39692.5</v>
      </c>
      <c r="I74" s="37">
        <f t="shared" si="48"/>
        <v>33929.599999999999</v>
      </c>
    </row>
    <row r="75" spans="1:12" ht="21" customHeight="1" x14ac:dyDescent="0.25">
      <c r="A75" s="35">
        <v>2270</v>
      </c>
      <c r="B75" s="46"/>
      <c r="C75" s="21" t="s">
        <v>95</v>
      </c>
      <c r="D75" s="47">
        <f>D76+D77+D78+D79+D80+D81</f>
        <v>85983.300000000017</v>
      </c>
      <c r="E75" s="47">
        <f t="shared" ref="E75:I75" si="49">E76+E77+E78+E79+E80+E81</f>
        <v>74511.599999999991</v>
      </c>
      <c r="F75" s="47">
        <f t="shared" si="49"/>
        <v>465</v>
      </c>
      <c r="G75" s="47">
        <f t="shared" si="49"/>
        <v>64.3</v>
      </c>
      <c r="H75" s="47">
        <f t="shared" si="49"/>
        <v>86448.300000000017</v>
      </c>
      <c r="I75" s="47">
        <f t="shared" si="49"/>
        <v>74575.899999999994</v>
      </c>
      <c r="K75" s="60"/>
    </row>
    <row r="76" spans="1:12" s="4" customFormat="1" ht="21" customHeight="1" x14ac:dyDescent="0.25">
      <c r="A76" s="35">
        <v>2271</v>
      </c>
      <c r="B76" s="46"/>
      <c r="C76" s="21" t="s">
        <v>31</v>
      </c>
      <c r="D76" s="47">
        <v>64404.5</v>
      </c>
      <c r="E76" s="47">
        <v>56258.400000000001</v>
      </c>
      <c r="F76" s="47">
        <v>250</v>
      </c>
      <c r="G76" s="47"/>
      <c r="H76" s="37">
        <f>D76+F76</f>
        <v>64654.5</v>
      </c>
      <c r="I76" s="37">
        <f>E76+G76</f>
        <v>56258.400000000001</v>
      </c>
    </row>
    <row r="77" spans="1:12" ht="21" customHeight="1" x14ac:dyDescent="0.25">
      <c r="A77" s="35">
        <v>2272</v>
      </c>
      <c r="B77" s="46"/>
      <c r="C77" s="21" t="s">
        <v>32</v>
      </c>
      <c r="D77" s="47">
        <v>5172.3</v>
      </c>
      <c r="E77" s="47">
        <v>2903.9</v>
      </c>
      <c r="F77" s="47">
        <v>100</v>
      </c>
      <c r="G77" s="47">
        <v>4.3</v>
      </c>
      <c r="H77" s="37">
        <f t="shared" ref="H77:I83" si="50">D77+F77</f>
        <v>5272.3</v>
      </c>
      <c r="I77" s="37">
        <f t="shared" si="50"/>
        <v>2908.2000000000003</v>
      </c>
    </row>
    <row r="78" spans="1:12" ht="21" customHeight="1" x14ac:dyDescent="0.25">
      <c r="A78" s="35">
        <v>2273</v>
      </c>
      <c r="B78" s="46"/>
      <c r="C78" s="21" t="s">
        <v>33</v>
      </c>
      <c r="D78" s="47">
        <v>13742.5</v>
      </c>
      <c r="E78" s="47">
        <v>12893.9</v>
      </c>
      <c r="F78" s="47">
        <v>115</v>
      </c>
      <c r="G78" s="47">
        <v>60</v>
      </c>
      <c r="H78" s="37">
        <f t="shared" si="50"/>
        <v>13857.5</v>
      </c>
      <c r="I78" s="37">
        <f t="shared" si="50"/>
        <v>12953.9</v>
      </c>
    </row>
    <row r="79" spans="1:12" ht="21" customHeight="1" x14ac:dyDescent="0.25">
      <c r="A79" s="35">
        <v>2274</v>
      </c>
      <c r="B79" s="46"/>
      <c r="C79" s="21" t="s">
        <v>34</v>
      </c>
      <c r="D79" s="47">
        <v>7.1</v>
      </c>
      <c r="E79" s="47">
        <v>4.8</v>
      </c>
      <c r="F79" s="47"/>
      <c r="G79" s="47"/>
      <c r="H79" s="37">
        <f t="shared" si="50"/>
        <v>7.1</v>
      </c>
      <c r="I79" s="37">
        <f t="shared" si="50"/>
        <v>4.8</v>
      </c>
    </row>
    <row r="80" spans="1:12" ht="21" customHeight="1" x14ac:dyDescent="0.25">
      <c r="A80" s="35">
        <v>2275</v>
      </c>
      <c r="B80" s="22"/>
      <c r="C80" s="21" t="s">
        <v>96</v>
      </c>
      <c r="D80" s="37">
        <v>1300.3</v>
      </c>
      <c r="E80" s="37">
        <v>1300.2</v>
      </c>
      <c r="F80" s="37"/>
      <c r="G80" s="37"/>
      <c r="H80" s="37">
        <f t="shared" si="50"/>
        <v>1300.3</v>
      </c>
      <c r="I80" s="37">
        <f t="shared" si="50"/>
        <v>1300.2</v>
      </c>
    </row>
    <row r="81" spans="1:15" s="4" customFormat="1" ht="21" customHeight="1" x14ac:dyDescent="0.25">
      <c r="A81" s="35">
        <v>2276</v>
      </c>
      <c r="B81" s="46"/>
      <c r="C81" s="21" t="s">
        <v>35</v>
      </c>
      <c r="D81" s="47">
        <v>1356.6</v>
      </c>
      <c r="E81" s="47">
        <v>1150.4000000000001</v>
      </c>
      <c r="F81" s="47"/>
      <c r="G81" s="47"/>
      <c r="H81" s="37">
        <f>D81+F81</f>
        <v>1356.6</v>
      </c>
      <c r="I81" s="37">
        <f t="shared" si="50"/>
        <v>1150.4000000000001</v>
      </c>
    </row>
    <row r="82" spans="1:15" ht="34.5" customHeight="1" x14ac:dyDescent="0.25">
      <c r="A82" s="35">
        <v>2282</v>
      </c>
      <c r="B82" s="22"/>
      <c r="C82" s="21" t="s">
        <v>48</v>
      </c>
      <c r="D82" s="37">
        <v>177</v>
      </c>
      <c r="E82" s="37">
        <v>115.2</v>
      </c>
      <c r="F82" s="37"/>
      <c r="G82" s="37"/>
      <c r="H82" s="37">
        <f t="shared" ref="H82" si="51">D82+F82</f>
        <v>177</v>
      </c>
      <c r="I82" s="37">
        <f t="shared" si="50"/>
        <v>115.2</v>
      </c>
    </row>
    <row r="83" spans="1:15" s="4" customFormat="1" ht="21" customHeight="1" x14ac:dyDescent="0.25">
      <c r="A83" s="39">
        <v>2800</v>
      </c>
      <c r="B83" s="46"/>
      <c r="C83" s="36" t="s">
        <v>49</v>
      </c>
      <c r="D83" s="47"/>
      <c r="E83" s="47"/>
      <c r="F83" s="47">
        <v>20</v>
      </c>
      <c r="G83" s="47">
        <v>15</v>
      </c>
      <c r="H83" s="37">
        <f t="shared" si="50"/>
        <v>20</v>
      </c>
      <c r="I83" s="37">
        <f t="shared" si="50"/>
        <v>15</v>
      </c>
    </row>
    <row r="84" spans="1:15" ht="21" customHeight="1" x14ac:dyDescent="0.25">
      <c r="A84" s="35">
        <v>3000</v>
      </c>
      <c r="B84" s="46"/>
      <c r="C84" s="36" t="s">
        <v>59</v>
      </c>
      <c r="D84" s="47">
        <f>D85+D86</f>
        <v>0</v>
      </c>
      <c r="E84" s="47">
        <f t="shared" ref="E84:I84" si="52">E85+E86</f>
        <v>0</v>
      </c>
      <c r="F84" s="47">
        <f t="shared" si="52"/>
        <v>24120</v>
      </c>
      <c r="G84" s="47">
        <f t="shared" si="52"/>
        <v>22217.600000000002</v>
      </c>
      <c r="H84" s="47">
        <f t="shared" si="52"/>
        <v>24120</v>
      </c>
      <c r="I84" s="47">
        <f t="shared" si="52"/>
        <v>22217.600000000002</v>
      </c>
    </row>
    <row r="85" spans="1:15" ht="21" customHeight="1" x14ac:dyDescent="0.25">
      <c r="A85" s="35">
        <v>3110</v>
      </c>
      <c r="B85" s="46"/>
      <c r="C85" s="36" t="s">
        <v>51</v>
      </c>
      <c r="D85" s="47"/>
      <c r="E85" s="47"/>
      <c r="F85" s="47"/>
      <c r="G85" s="47">
        <v>80.400000000000006</v>
      </c>
      <c r="H85" s="37">
        <f t="shared" ref="H85:I86" si="53">D85+F85</f>
        <v>0</v>
      </c>
      <c r="I85" s="37">
        <f t="shared" si="53"/>
        <v>80.400000000000006</v>
      </c>
    </row>
    <row r="86" spans="1:15" s="4" customFormat="1" ht="21" customHeight="1" x14ac:dyDescent="0.25">
      <c r="A86" s="46">
        <v>3132</v>
      </c>
      <c r="B86" s="46"/>
      <c r="C86" s="36" t="s">
        <v>60</v>
      </c>
      <c r="D86" s="47"/>
      <c r="E86" s="47"/>
      <c r="F86" s="47">
        <v>24120</v>
      </c>
      <c r="G86" s="47">
        <v>22137.200000000001</v>
      </c>
      <c r="H86" s="37">
        <f t="shared" si="53"/>
        <v>24120</v>
      </c>
      <c r="I86" s="37">
        <f t="shared" si="53"/>
        <v>22137.200000000001</v>
      </c>
    </row>
    <row r="87" spans="1:15" s="9" customFormat="1" ht="36" customHeight="1" x14ac:dyDescent="0.2">
      <c r="A87" s="44">
        <v>4711021</v>
      </c>
      <c r="B87" s="43" t="s">
        <v>61</v>
      </c>
      <c r="C87" s="44" t="s">
        <v>119</v>
      </c>
      <c r="D87" s="45">
        <f t="shared" ref="D87:I87" si="54">D88+D108</f>
        <v>680704.9</v>
      </c>
      <c r="E87" s="45">
        <f t="shared" si="54"/>
        <v>657035.4</v>
      </c>
      <c r="F87" s="45">
        <f t="shared" si="54"/>
        <v>78366.5</v>
      </c>
      <c r="G87" s="45">
        <f t="shared" si="54"/>
        <v>85174.3</v>
      </c>
      <c r="H87" s="45">
        <f t="shared" si="54"/>
        <v>759071.4</v>
      </c>
      <c r="I87" s="45">
        <f t="shared" si="54"/>
        <v>742209.7</v>
      </c>
    </row>
    <row r="88" spans="1:15" ht="21" customHeight="1" x14ac:dyDescent="0.25">
      <c r="A88" s="35">
        <v>2000</v>
      </c>
      <c r="B88" s="22"/>
      <c r="C88" s="36" t="s">
        <v>20</v>
      </c>
      <c r="D88" s="37">
        <f t="shared" ref="D88:I88" si="55">D89+D91+D92+D105+D107</f>
        <v>680704.9</v>
      </c>
      <c r="E88" s="37">
        <f t="shared" si="55"/>
        <v>657035.4</v>
      </c>
      <c r="F88" s="37">
        <f t="shared" si="55"/>
        <v>1110</v>
      </c>
      <c r="G88" s="37">
        <f t="shared" si="55"/>
        <v>6400.7</v>
      </c>
      <c r="H88" s="37">
        <f t="shared" si="55"/>
        <v>681814.9</v>
      </c>
      <c r="I88" s="37">
        <f t="shared" si="55"/>
        <v>663436.1</v>
      </c>
    </row>
    <row r="89" spans="1:15" s="5" customFormat="1" ht="21" customHeight="1" x14ac:dyDescent="0.2">
      <c r="A89" s="35">
        <v>2110</v>
      </c>
      <c r="B89" s="22"/>
      <c r="C89" s="36" t="s">
        <v>21</v>
      </c>
      <c r="D89" s="37">
        <f>D90</f>
        <v>387727.4</v>
      </c>
      <c r="E89" s="37">
        <f t="shared" ref="E89:I89" si="56">E90</f>
        <v>387727.4</v>
      </c>
      <c r="F89" s="37">
        <f t="shared" si="56"/>
        <v>0</v>
      </c>
      <c r="G89" s="37">
        <f t="shared" si="56"/>
        <v>0</v>
      </c>
      <c r="H89" s="37">
        <f t="shared" si="56"/>
        <v>387727.4</v>
      </c>
      <c r="I89" s="37">
        <f t="shared" si="56"/>
        <v>387727.4</v>
      </c>
      <c r="J89" s="8"/>
      <c r="K89" s="8"/>
      <c r="L89" s="8"/>
      <c r="M89" s="8"/>
      <c r="N89" s="8"/>
      <c r="O89" s="8"/>
    </row>
    <row r="90" spans="1:15" ht="21" customHeight="1" x14ac:dyDescent="0.25">
      <c r="A90" s="35">
        <v>2111</v>
      </c>
      <c r="B90" s="22"/>
      <c r="C90" s="36" t="s">
        <v>22</v>
      </c>
      <c r="D90" s="37">
        <v>387727.4</v>
      </c>
      <c r="E90" s="37">
        <v>387727.4</v>
      </c>
      <c r="F90" s="37"/>
      <c r="G90" s="37"/>
      <c r="H90" s="37">
        <f>D90+F90</f>
        <v>387727.4</v>
      </c>
      <c r="I90" s="37">
        <f>E90+G90</f>
        <v>387727.4</v>
      </c>
      <c r="J90" s="3"/>
      <c r="K90" s="3"/>
      <c r="L90" s="3"/>
    </row>
    <row r="91" spans="1:15" ht="21" customHeight="1" x14ac:dyDescent="0.25">
      <c r="A91" s="35">
        <v>2120</v>
      </c>
      <c r="B91" s="46"/>
      <c r="C91" s="36" t="s">
        <v>23</v>
      </c>
      <c r="D91" s="47">
        <v>85300.1</v>
      </c>
      <c r="E91" s="47">
        <v>85300.1</v>
      </c>
      <c r="F91" s="47"/>
      <c r="G91" s="47"/>
      <c r="H91" s="37">
        <f>D91+F91</f>
        <v>85300.1</v>
      </c>
      <c r="I91" s="37">
        <f>E91+G91</f>
        <v>85300.1</v>
      </c>
      <c r="J91" s="3"/>
      <c r="K91" s="3"/>
      <c r="L91" s="3"/>
    </row>
    <row r="92" spans="1:15" s="4" customFormat="1" ht="21" customHeight="1" x14ac:dyDescent="0.25">
      <c r="A92" s="35">
        <v>2200</v>
      </c>
      <c r="B92" s="46"/>
      <c r="C92" s="36" t="s">
        <v>47</v>
      </c>
      <c r="D92" s="47">
        <f>D93+D94+D95+D96+D97+D104</f>
        <v>207677.4</v>
      </c>
      <c r="E92" s="47">
        <f t="shared" ref="E92:I92" si="57">E93+E94+E95+E96+E97+E104</f>
        <v>184007.9</v>
      </c>
      <c r="F92" s="47">
        <f t="shared" si="57"/>
        <v>920</v>
      </c>
      <c r="G92" s="47">
        <f t="shared" si="57"/>
        <v>6008.7</v>
      </c>
      <c r="H92" s="47">
        <f t="shared" si="57"/>
        <v>208597.4</v>
      </c>
      <c r="I92" s="47">
        <f t="shared" si="57"/>
        <v>190016.6</v>
      </c>
      <c r="J92" s="6"/>
      <c r="K92" s="6"/>
      <c r="L92" s="6"/>
    </row>
    <row r="93" spans="1:15" ht="21" customHeight="1" x14ac:dyDescent="0.25">
      <c r="A93" s="35">
        <v>2210</v>
      </c>
      <c r="B93" s="46"/>
      <c r="C93" s="36" t="s">
        <v>25</v>
      </c>
      <c r="D93" s="47">
        <v>12320.4</v>
      </c>
      <c r="E93" s="47">
        <v>12319.3</v>
      </c>
      <c r="F93" s="47">
        <v>20</v>
      </c>
      <c r="G93" s="47">
        <v>5037.7</v>
      </c>
      <c r="H93" s="37">
        <f>D93+F93</f>
        <v>12340.4</v>
      </c>
      <c r="I93" s="37">
        <f>E93+G93</f>
        <v>17357</v>
      </c>
    </row>
    <row r="94" spans="1:15" s="4" customFormat="1" ht="21" customHeight="1" x14ac:dyDescent="0.25">
      <c r="A94" s="35">
        <v>2220</v>
      </c>
      <c r="B94" s="46"/>
      <c r="C94" s="36" t="s">
        <v>56</v>
      </c>
      <c r="D94" s="47">
        <v>1550.4</v>
      </c>
      <c r="E94" s="47">
        <v>423.8</v>
      </c>
      <c r="F94" s="47"/>
      <c r="G94" s="47">
        <v>23.9</v>
      </c>
      <c r="H94" s="37">
        <f t="shared" ref="H94:I96" si="58">D94+F94</f>
        <v>1550.4</v>
      </c>
      <c r="I94" s="37">
        <f t="shared" si="58"/>
        <v>447.7</v>
      </c>
    </row>
    <row r="95" spans="1:15" ht="21" customHeight="1" x14ac:dyDescent="0.25">
      <c r="A95" s="35">
        <v>2230</v>
      </c>
      <c r="B95" s="46"/>
      <c r="C95" s="36" t="s">
        <v>27</v>
      </c>
      <c r="D95" s="47">
        <v>22600</v>
      </c>
      <c r="E95" s="47">
        <v>13157.7</v>
      </c>
      <c r="F95" s="47"/>
      <c r="G95" s="47">
        <v>648.1</v>
      </c>
      <c r="H95" s="37">
        <f t="shared" si="58"/>
        <v>22600</v>
      </c>
      <c r="I95" s="37">
        <f t="shared" si="58"/>
        <v>13805.800000000001</v>
      </c>
    </row>
    <row r="96" spans="1:15" s="4" customFormat="1" ht="21" customHeight="1" x14ac:dyDescent="0.25">
      <c r="A96" s="35">
        <v>2240</v>
      </c>
      <c r="B96" s="46"/>
      <c r="C96" s="36" t="s">
        <v>28</v>
      </c>
      <c r="D96" s="47">
        <v>73610.600000000006</v>
      </c>
      <c r="E96" s="47">
        <v>70208.600000000006</v>
      </c>
      <c r="F96" s="47">
        <v>200</v>
      </c>
      <c r="G96" s="47">
        <v>102.6</v>
      </c>
      <c r="H96" s="37">
        <f t="shared" si="58"/>
        <v>73810.600000000006</v>
      </c>
      <c r="I96" s="37">
        <f t="shared" si="58"/>
        <v>70311.200000000012</v>
      </c>
    </row>
    <row r="97" spans="1:12" s="4" customFormat="1" ht="21" customHeight="1" x14ac:dyDescent="0.25">
      <c r="A97" s="35">
        <v>2270</v>
      </c>
      <c r="B97" s="46"/>
      <c r="C97" s="21" t="s">
        <v>57</v>
      </c>
      <c r="D97" s="47">
        <f>D98+D99+D100+D101+D102+D103</f>
        <v>97445.999999999985</v>
      </c>
      <c r="E97" s="47">
        <f t="shared" ref="E97:I97" si="59">E98+E99+E100+E101+E102+E103</f>
        <v>87770.999999999985</v>
      </c>
      <c r="F97" s="47">
        <f t="shared" si="59"/>
        <v>700</v>
      </c>
      <c r="G97" s="47">
        <f t="shared" si="59"/>
        <v>196.4</v>
      </c>
      <c r="H97" s="47">
        <f t="shared" si="59"/>
        <v>98145.999999999985</v>
      </c>
      <c r="I97" s="47">
        <f t="shared" si="59"/>
        <v>87967.4</v>
      </c>
    </row>
    <row r="98" spans="1:12" ht="21" customHeight="1" x14ac:dyDescent="0.25">
      <c r="A98" s="35">
        <v>2271</v>
      </c>
      <c r="B98" s="46"/>
      <c r="C98" s="21" t="s">
        <v>31</v>
      </c>
      <c r="D98" s="47">
        <v>69390.399999999994</v>
      </c>
      <c r="E98" s="47">
        <v>65945.2</v>
      </c>
      <c r="F98" s="47">
        <v>300</v>
      </c>
      <c r="G98" s="47"/>
      <c r="H98" s="37">
        <f>D98+F98</f>
        <v>69690.399999999994</v>
      </c>
      <c r="I98" s="37">
        <f>E98+G98</f>
        <v>65945.2</v>
      </c>
    </row>
    <row r="99" spans="1:12" s="9" customFormat="1" ht="21" customHeight="1" x14ac:dyDescent="0.2">
      <c r="A99" s="35">
        <v>2272</v>
      </c>
      <c r="B99" s="46"/>
      <c r="C99" s="21" t="s">
        <v>32</v>
      </c>
      <c r="D99" s="47">
        <v>4511.3999999999996</v>
      </c>
      <c r="E99" s="47">
        <v>2827.7</v>
      </c>
      <c r="F99" s="47">
        <v>100</v>
      </c>
      <c r="G99" s="47">
        <v>5.3</v>
      </c>
      <c r="H99" s="37">
        <f t="shared" ref="H99:I107" si="60">D99+F99</f>
        <v>4611.3999999999996</v>
      </c>
      <c r="I99" s="37">
        <f t="shared" si="60"/>
        <v>2833</v>
      </c>
    </row>
    <row r="100" spans="1:12" ht="21" customHeight="1" x14ac:dyDescent="0.25">
      <c r="A100" s="35">
        <v>2273</v>
      </c>
      <c r="B100" s="46"/>
      <c r="C100" s="21" t="s">
        <v>33</v>
      </c>
      <c r="D100" s="47">
        <v>20279.3</v>
      </c>
      <c r="E100" s="47">
        <v>16169.5</v>
      </c>
      <c r="F100" s="47">
        <v>300</v>
      </c>
      <c r="G100" s="47">
        <v>191.1</v>
      </c>
      <c r="H100" s="37">
        <f t="shared" si="60"/>
        <v>20579.3</v>
      </c>
      <c r="I100" s="37">
        <f t="shared" si="60"/>
        <v>16360.6</v>
      </c>
    </row>
    <row r="101" spans="1:12" ht="21" customHeight="1" x14ac:dyDescent="0.25">
      <c r="A101" s="35">
        <v>2274</v>
      </c>
      <c r="B101" s="46"/>
      <c r="C101" s="21" t="s">
        <v>34</v>
      </c>
      <c r="D101" s="47">
        <v>14.9</v>
      </c>
      <c r="E101" s="47">
        <v>2.5</v>
      </c>
      <c r="F101" s="47"/>
      <c r="G101" s="47"/>
      <c r="H101" s="37">
        <f t="shared" si="60"/>
        <v>14.9</v>
      </c>
      <c r="I101" s="37">
        <f t="shared" si="60"/>
        <v>2.5</v>
      </c>
    </row>
    <row r="102" spans="1:12" ht="21" customHeight="1" x14ac:dyDescent="0.25">
      <c r="A102" s="35">
        <v>2275</v>
      </c>
      <c r="B102" s="22"/>
      <c r="C102" s="21" t="s">
        <v>96</v>
      </c>
      <c r="D102" s="37">
        <v>1722.9</v>
      </c>
      <c r="E102" s="37">
        <v>1302.9000000000001</v>
      </c>
      <c r="F102" s="37"/>
      <c r="G102" s="37"/>
      <c r="H102" s="37">
        <f t="shared" si="60"/>
        <v>1722.9</v>
      </c>
      <c r="I102" s="37">
        <f t="shared" si="60"/>
        <v>1302.9000000000001</v>
      </c>
    </row>
    <row r="103" spans="1:12" ht="21" customHeight="1" x14ac:dyDescent="0.25">
      <c r="A103" s="35">
        <v>2276</v>
      </c>
      <c r="B103" s="46"/>
      <c r="C103" s="21" t="s">
        <v>35</v>
      </c>
      <c r="D103" s="47">
        <v>1527.1</v>
      </c>
      <c r="E103" s="47">
        <v>1523.2</v>
      </c>
      <c r="F103" s="47"/>
      <c r="G103" s="47"/>
      <c r="H103" s="37">
        <f>D103+F103</f>
        <v>1527.1</v>
      </c>
      <c r="I103" s="37">
        <f t="shared" si="60"/>
        <v>1523.2</v>
      </c>
    </row>
    <row r="104" spans="1:12" ht="33.75" customHeight="1" x14ac:dyDescent="0.25">
      <c r="A104" s="35">
        <v>2282</v>
      </c>
      <c r="B104" s="46"/>
      <c r="C104" s="21" t="s">
        <v>48</v>
      </c>
      <c r="D104" s="47">
        <v>150</v>
      </c>
      <c r="E104" s="47">
        <v>127.5</v>
      </c>
      <c r="F104" s="47"/>
      <c r="G104" s="47"/>
      <c r="H104" s="37">
        <f t="shared" ref="H104:H107" si="61">D104+F104</f>
        <v>150</v>
      </c>
      <c r="I104" s="37">
        <f t="shared" si="60"/>
        <v>127.5</v>
      </c>
    </row>
    <row r="105" spans="1:12" ht="21" customHeight="1" x14ac:dyDescent="0.25">
      <c r="A105" s="35">
        <v>2700</v>
      </c>
      <c r="B105" s="46"/>
      <c r="C105" s="21" t="s">
        <v>58</v>
      </c>
      <c r="D105" s="47">
        <f>D106</f>
        <v>0</v>
      </c>
      <c r="E105" s="47">
        <f t="shared" ref="E105:I105" si="62">E106</f>
        <v>0</v>
      </c>
      <c r="F105" s="47">
        <f t="shared" si="62"/>
        <v>0</v>
      </c>
      <c r="G105" s="47">
        <f t="shared" si="62"/>
        <v>0</v>
      </c>
      <c r="H105" s="47">
        <f t="shared" si="62"/>
        <v>0</v>
      </c>
      <c r="I105" s="47">
        <f t="shared" si="62"/>
        <v>0</v>
      </c>
    </row>
    <row r="106" spans="1:12" s="9" customFormat="1" ht="21" customHeight="1" x14ac:dyDescent="0.2">
      <c r="A106" s="35">
        <v>2730</v>
      </c>
      <c r="B106" s="46"/>
      <c r="C106" s="21" t="s">
        <v>38</v>
      </c>
      <c r="D106" s="47">
        <v>0</v>
      </c>
      <c r="E106" s="47">
        <v>0</v>
      </c>
      <c r="F106" s="47"/>
      <c r="G106" s="47"/>
      <c r="H106" s="37">
        <f t="shared" si="61"/>
        <v>0</v>
      </c>
      <c r="I106" s="37">
        <f t="shared" si="60"/>
        <v>0</v>
      </c>
    </row>
    <row r="107" spans="1:12" ht="21" customHeight="1" x14ac:dyDescent="0.25">
      <c r="A107" s="39">
        <v>2800</v>
      </c>
      <c r="B107" s="46"/>
      <c r="C107" s="36" t="s">
        <v>49</v>
      </c>
      <c r="D107" s="47">
        <v>0</v>
      </c>
      <c r="E107" s="47">
        <v>0</v>
      </c>
      <c r="F107" s="47">
        <v>190</v>
      </c>
      <c r="G107" s="47">
        <v>392</v>
      </c>
      <c r="H107" s="37">
        <f t="shared" si="61"/>
        <v>190</v>
      </c>
      <c r="I107" s="37">
        <f t="shared" si="60"/>
        <v>392</v>
      </c>
      <c r="J107" s="3"/>
      <c r="K107" s="3"/>
      <c r="L107" s="3"/>
    </row>
    <row r="108" spans="1:12" ht="21" customHeight="1" x14ac:dyDescent="0.25">
      <c r="A108" s="35">
        <v>3000</v>
      </c>
      <c r="B108" s="46"/>
      <c r="C108" s="36" t="s">
        <v>59</v>
      </c>
      <c r="D108" s="47">
        <f>D109+D110</f>
        <v>0</v>
      </c>
      <c r="E108" s="47">
        <f t="shared" ref="E108:I108" si="63">E109+E110</f>
        <v>0</v>
      </c>
      <c r="F108" s="47">
        <f t="shared" si="63"/>
        <v>77256.5</v>
      </c>
      <c r="G108" s="47">
        <f>G109+G110</f>
        <v>78773.600000000006</v>
      </c>
      <c r="H108" s="47">
        <f t="shared" si="63"/>
        <v>77256.5</v>
      </c>
      <c r="I108" s="47">
        <f t="shared" si="63"/>
        <v>78773.600000000006</v>
      </c>
      <c r="J108" s="3"/>
      <c r="K108" s="3"/>
      <c r="L108" s="3"/>
    </row>
    <row r="109" spans="1:12" ht="21" customHeight="1" x14ac:dyDescent="0.25">
      <c r="A109" s="35">
        <v>3110</v>
      </c>
      <c r="B109" s="46"/>
      <c r="C109" s="36" t="s">
        <v>51</v>
      </c>
      <c r="D109" s="47">
        <v>0</v>
      </c>
      <c r="E109" s="47">
        <v>0</v>
      </c>
      <c r="F109" s="47">
        <v>1060</v>
      </c>
      <c r="G109" s="47">
        <v>11063.1</v>
      </c>
      <c r="H109" s="37">
        <f t="shared" ref="H109:I110" si="64">D109+F109</f>
        <v>1060</v>
      </c>
      <c r="I109" s="37">
        <f t="shared" si="64"/>
        <v>11063.1</v>
      </c>
      <c r="J109" s="3"/>
      <c r="K109" s="3"/>
      <c r="L109" s="3"/>
    </row>
    <row r="110" spans="1:12" ht="21" customHeight="1" x14ac:dyDescent="0.25">
      <c r="A110" s="46">
        <v>3132</v>
      </c>
      <c r="B110" s="46"/>
      <c r="C110" s="36" t="s">
        <v>60</v>
      </c>
      <c r="D110" s="47">
        <v>0</v>
      </c>
      <c r="E110" s="47">
        <v>0</v>
      </c>
      <c r="F110" s="47">
        <v>76196.5</v>
      </c>
      <c r="G110" s="47">
        <v>67710.5</v>
      </c>
      <c r="H110" s="37">
        <f t="shared" si="64"/>
        <v>76196.5</v>
      </c>
      <c r="I110" s="37">
        <f t="shared" si="64"/>
        <v>67710.5</v>
      </c>
    </row>
    <row r="111" spans="1:12" s="5" customFormat="1" ht="63.75" customHeight="1" x14ac:dyDescent="0.2">
      <c r="A111" s="44">
        <v>4711022</v>
      </c>
      <c r="B111" s="43" t="s">
        <v>61</v>
      </c>
      <c r="C111" s="44" t="s">
        <v>120</v>
      </c>
      <c r="D111" s="45">
        <f t="shared" ref="D111:I111" si="65">D112+D129</f>
        <v>55952.2</v>
      </c>
      <c r="E111" s="45">
        <f t="shared" si="65"/>
        <v>50290.8</v>
      </c>
      <c r="F111" s="45">
        <f t="shared" si="65"/>
        <v>125</v>
      </c>
      <c r="G111" s="45">
        <f t="shared" si="65"/>
        <v>200.7</v>
      </c>
      <c r="H111" s="45">
        <f t="shared" si="65"/>
        <v>56077.2</v>
      </c>
      <c r="I111" s="45">
        <f t="shared" si="65"/>
        <v>50491.500000000007</v>
      </c>
    </row>
    <row r="112" spans="1:12" ht="21" customHeight="1" x14ac:dyDescent="0.25">
      <c r="A112" s="35">
        <v>2000</v>
      </c>
      <c r="B112" s="22"/>
      <c r="C112" s="36" t="s">
        <v>20</v>
      </c>
      <c r="D112" s="37">
        <f>D113+D115+D116</f>
        <v>55952.2</v>
      </c>
      <c r="E112" s="37">
        <f t="shared" ref="E112:I112" si="66">E113+E115+E116</f>
        <v>50290.8</v>
      </c>
      <c r="F112" s="37">
        <f t="shared" si="66"/>
        <v>0</v>
      </c>
      <c r="G112" s="37">
        <f t="shared" si="66"/>
        <v>34.799999999999997</v>
      </c>
      <c r="H112" s="37">
        <f t="shared" si="66"/>
        <v>55952.2</v>
      </c>
      <c r="I112" s="37">
        <f t="shared" si="66"/>
        <v>50325.600000000006</v>
      </c>
    </row>
    <row r="113" spans="1:12" s="4" customFormat="1" ht="21" customHeight="1" x14ac:dyDescent="0.25">
      <c r="A113" s="35">
        <v>2110</v>
      </c>
      <c r="B113" s="22"/>
      <c r="C113" s="36" t="s">
        <v>21</v>
      </c>
      <c r="D113" s="37">
        <f>D114</f>
        <v>26220.1</v>
      </c>
      <c r="E113" s="37">
        <f t="shared" ref="E113:I113" si="67">E114</f>
        <v>26220.1</v>
      </c>
      <c r="F113" s="37">
        <f t="shared" si="67"/>
        <v>0</v>
      </c>
      <c r="G113" s="37">
        <f t="shared" si="67"/>
        <v>0</v>
      </c>
      <c r="H113" s="37">
        <f t="shared" si="67"/>
        <v>26220.1</v>
      </c>
      <c r="I113" s="37">
        <f t="shared" si="67"/>
        <v>26220.1</v>
      </c>
    </row>
    <row r="114" spans="1:12" ht="21" customHeight="1" x14ac:dyDescent="0.25">
      <c r="A114" s="35">
        <v>2111</v>
      </c>
      <c r="B114" s="22"/>
      <c r="C114" s="36" t="s">
        <v>22</v>
      </c>
      <c r="D114" s="37">
        <v>26220.1</v>
      </c>
      <c r="E114" s="37">
        <v>26220.1</v>
      </c>
      <c r="F114" s="37"/>
      <c r="G114" s="37"/>
      <c r="H114" s="37">
        <f>D114+F114</f>
        <v>26220.1</v>
      </c>
      <c r="I114" s="37">
        <f>E114+G114</f>
        <v>26220.1</v>
      </c>
    </row>
    <row r="115" spans="1:12" ht="21" customHeight="1" x14ac:dyDescent="0.25">
      <c r="A115" s="35">
        <v>2120</v>
      </c>
      <c r="B115" s="46"/>
      <c r="C115" s="36" t="s">
        <v>23</v>
      </c>
      <c r="D115" s="47">
        <v>5768.4</v>
      </c>
      <c r="E115" s="47">
        <v>5768.4</v>
      </c>
      <c r="F115" s="47"/>
      <c r="G115" s="47"/>
      <c r="H115" s="37">
        <f>D115+F115</f>
        <v>5768.4</v>
      </c>
      <c r="I115" s="37">
        <f>E115+G115</f>
        <v>5768.4</v>
      </c>
    </row>
    <row r="116" spans="1:12" ht="21" customHeight="1" x14ac:dyDescent="0.25">
      <c r="A116" s="35">
        <v>2200</v>
      </c>
      <c r="B116" s="46"/>
      <c r="C116" s="36" t="s">
        <v>47</v>
      </c>
      <c r="D116" s="47">
        <f>D117+D118+D119+D120+D121+D128</f>
        <v>23963.699999999997</v>
      </c>
      <c r="E116" s="47">
        <f t="shared" ref="E116:I116" si="68">E117+E118+E119+E120+E121+E128</f>
        <v>18302.3</v>
      </c>
      <c r="F116" s="47">
        <f t="shared" si="68"/>
        <v>0</v>
      </c>
      <c r="G116" s="47">
        <f t="shared" si="68"/>
        <v>34.799999999999997</v>
      </c>
      <c r="H116" s="47">
        <f t="shared" si="68"/>
        <v>23963.699999999997</v>
      </c>
      <c r="I116" s="47">
        <f t="shared" si="68"/>
        <v>18337.100000000002</v>
      </c>
    </row>
    <row r="117" spans="1:12" s="4" customFormat="1" ht="21" customHeight="1" x14ac:dyDescent="0.25">
      <c r="A117" s="35">
        <v>2210</v>
      </c>
      <c r="B117" s="46"/>
      <c r="C117" s="36" t="s">
        <v>25</v>
      </c>
      <c r="D117" s="47">
        <v>1590.2</v>
      </c>
      <c r="E117" s="47">
        <v>1155.7</v>
      </c>
      <c r="F117" s="47"/>
      <c r="G117" s="47">
        <v>34.799999999999997</v>
      </c>
      <c r="H117" s="37">
        <f>D117+F117</f>
        <v>1590.2</v>
      </c>
      <c r="I117" s="37">
        <f>E117+G117</f>
        <v>1190.5</v>
      </c>
    </row>
    <row r="118" spans="1:12" ht="21" customHeight="1" x14ac:dyDescent="0.25">
      <c r="A118" s="35">
        <v>2220</v>
      </c>
      <c r="B118" s="46"/>
      <c r="C118" s="36" t="s">
        <v>56</v>
      </c>
      <c r="D118" s="47">
        <v>509.8</v>
      </c>
      <c r="E118" s="47">
        <v>20.2</v>
      </c>
      <c r="F118" s="47"/>
      <c r="G118" s="47"/>
      <c r="H118" s="37">
        <f t="shared" ref="H118:I120" si="69">D118+F118</f>
        <v>509.8</v>
      </c>
      <c r="I118" s="37">
        <f t="shared" si="69"/>
        <v>20.2</v>
      </c>
    </row>
    <row r="119" spans="1:12" ht="21" customHeight="1" x14ac:dyDescent="0.25">
      <c r="A119" s="35">
        <v>2230</v>
      </c>
      <c r="B119" s="46"/>
      <c r="C119" s="36" t="s">
        <v>27</v>
      </c>
      <c r="D119" s="47">
        <v>6390.1</v>
      </c>
      <c r="E119" s="47">
        <v>2378.8000000000002</v>
      </c>
      <c r="F119" s="47"/>
      <c r="G119" s="47"/>
      <c r="H119" s="37">
        <f t="shared" si="69"/>
        <v>6390.1</v>
      </c>
      <c r="I119" s="37">
        <f t="shared" si="69"/>
        <v>2378.8000000000002</v>
      </c>
    </row>
    <row r="120" spans="1:12" ht="21" customHeight="1" x14ac:dyDescent="0.25">
      <c r="A120" s="35">
        <v>2240</v>
      </c>
      <c r="B120" s="46"/>
      <c r="C120" s="36" t="s">
        <v>28</v>
      </c>
      <c r="D120" s="47">
        <v>7202.9</v>
      </c>
      <c r="E120" s="47">
        <v>6975.2</v>
      </c>
      <c r="F120" s="47"/>
      <c r="G120" s="47"/>
      <c r="H120" s="37">
        <f t="shared" si="69"/>
        <v>7202.9</v>
      </c>
      <c r="I120" s="37">
        <f t="shared" si="69"/>
        <v>6975.2</v>
      </c>
    </row>
    <row r="121" spans="1:12" ht="21" customHeight="1" x14ac:dyDescent="0.25">
      <c r="A121" s="35">
        <v>2270</v>
      </c>
      <c r="B121" s="46"/>
      <c r="C121" s="21" t="s">
        <v>57</v>
      </c>
      <c r="D121" s="47">
        <f>D122+D123+D124+D125+D126+D127</f>
        <v>8250.6999999999989</v>
      </c>
      <c r="E121" s="47">
        <f t="shared" ref="E121:I121" si="70">E122+E123+E124+E125+E126+E127</f>
        <v>7767.2000000000007</v>
      </c>
      <c r="F121" s="47">
        <f t="shared" si="70"/>
        <v>0</v>
      </c>
      <c r="G121" s="47">
        <f t="shared" si="70"/>
        <v>0</v>
      </c>
      <c r="H121" s="47">
        <f t="shared" si="70"/>
        <v>8250.6999999999989</v>
      </c>
      <c r="I121" s="47">
        <f t="shared" si="70"/>
        <v>7767.2000000000007</v>
      </c>
    </row>
    <row r="122" spans="1:12" ht="21" customHeight="1" x14ac:dyDescent="0.25">
      <c r="A122" s="35">
        <v>2271</v>
      </c>
      <c r="B122" s="46"/>
      <c r="C122" s="21" t="s">
        <v>31</v>
      </c>
      <c r="D122" s="47">
        <v>6616.4</v>
      </c>
      <c r="E122" s="47">
        <v>6364.8</v>
      </c>
      <c r="F122" s="47"/>
      <c r="G122" s="47"/>
      <c r="H122" s="37">
        <f>D122+F122</f>
        <v>6616.4</v>
      </c>
      <c r="I122" s="37">
        <f>E122+G122</f>
        <v>6364.8</v>
      </c>
    </row>
    <row r="123" spans="1:12" ht="21" customHeight="1" x14ac:dyDescent="0.25">
      <c r="A123" s="35">
        <v>2272</v>
      </c>
      <c r="B123" s="46"/>
      <c r="C123" s="21" t="s">
        <v>32</v>
      </c>
      <c r="D123" s="47">
        <v>298.3</v>
      </c>
      <c r="E123" s="47">
        <v>262.10000000000002</v>
      </c>
      <c r="F123" s="47"/>
      <c r="G123" s="47"/>
      <c r="H123" s="37">
        <f t="shared" ref="H123:I128" si="71">D123+F123</f>
        <v>298.3</v>
      </c>
      <c r="I123" s="37">
        <f t="shared" si="71"/>
        <v>262.10000000000002</v>
      </c>
      <c r="J123" s="3"/>
      <c r="K123" s="3"/>
      <c r="L123" s="3"/>
    </row>
    <row r="124" spans="1:12" ht="21" customHeight="1" x14ac:dyDescent="0.25">
      <c r="A124" s="35">
        <v>2273</v>
      </c>
      <c r="B124" s="46"/>
      <c r="C124" s="21" t="s">
        <v>33</v>
      </c>
      <c r="D124" s="47">
        <v>608</v>
      </c>
      <c r="E124" s="47">
        <v>589.5</v>
      </c>
      <c r="F124" s="47"/>
      <c r="G124" s="47"/>
      <c r="H124" s="37">
        <f t="shared" si="71"/>
        <v>608</v>
      </c>
      <c r="I124" s="37">
        <f t="shared" si="71"/>
        <v>589.5</v>
      </c>
      <c r="J124" s="3"/>
      <c r="K124" s="3"/>
      <c r="L124" s="3"/>
    </row>
    <row r="125" spans="1:12" ht="21" customHeight="1" x14ac:dyDescent="0.25">
      <c r="A125" s="35">
        <v>2274</v>
      </c>
      <c r="B125" s="46"/>
      <c r="C125" s="21" t="s">
        <v>34</v>
      </c>
      <c r="D125" s="47">
        <v>2.4</v>
      </c>
      <c r="E125" s="47">
        <v>0</v>
      </c>
      <c r="F125" s="47"/>
      <c r="G125" s="47"/>
      <c r="H125" s="37">
        <f t="shared" si="71"/>
        <v>2.4</v>
      </c>
      <c r="I125" s="37">
        <f t="shared" si="71"/>
        <v>0</v>
      </c>
    </row>
    <row r="126" spans="1:12" ht="21" customHeight="1" x14ac:dyDescent="0.25">
      <c r="A126" s="35">
        <v>2275</v>
      </c>
      <c r="B126" s="22"/>
      <c r="C126" s="21" t="s">
        <v>96</v>
      </c>
      <c r="D126" s="37">
        <v>193.9</v>
      </c>
      <c r="E126" s="37">
        <v>61.2</v>
      </c>
      <c r="F126" s="37"/>
      <c r="G126" s="37"/>
      <c r="H126" s="37">
        <f t="shared" si="71"/>
        <v>193.9</v>
      </c>
      <c r="I126" s="37">
        <f t="shared" si="71"/>
        <v>61.2</v>
      </c>
    </row>
    <row r="127" spans="1:12" ht="21" customHeight="1" x14ac:dyDescent="0.25">
      <c r="A127" s="35">
        <v>2276</v>
      </c>
      <c r="B127" s="46"/>
      <c r="C127" s="21" t="s">
        <v>35</v>
      </c>
      <c r="D127" s="47">
        <v>531.70000000000005</v>
      </c>
      <c r="E127" s="47">
        <v>489.6</v>
      </c>
      <c r="F127" s="47"/>
      <c r="G127" s="47"/>
      <c r="H127" s="37">
        <f>D127+F127</f>
        <v>531.70000000000005</v>
      </c>
      <c r="I127" s="37">
        <f t="shared" si="71"/>
        <v>489.6</v>
      </c>
    </row>
    <row r="128" spans="1:12" ht="36.75" customHeight="1" x14ac:dyDescent="0.25">
      <c r="A128" s="35">
        <v>2282</v>
      </c>
      <c r="B128" s="46"/>
      <c r="C128" s="21" t="s">
        <v>48</v>
      </c>
      <c r="D128" s="47">
        <v>20</v>
      </c>
      <c r="E128" s="47">
        <v>5.2</v>
      </c>
      <c r="F128" s="47"/>
      <c r="G128" s="47"/>
      <c r="H128" s="37">
        <f t="shared" ref="H128" si="72">D128+F128</f>
        <v>20</v>
      </c>
      <c r="I128" s="37">
        <f t="shared" si="71"/>
        <v>5.2</v>
      </c>
    </row>
    <row r="129" spans="1:9" ht="21" customHeight="1" x14ac:dyDescent="0.25">
      <c r="A129" s="35">
        <v>3000</v>
      </c>
      <c r="B129" s="46"/>
      <c r="C129" s="36" t="s">
        <v>59</v>
      </c>
      <c r="D129" s="47">
        <f>D130</f>
        <v>0</v>
      </c>
      <c r="E129" s="47">
        <f t="shared" ref="E129:H129" si="73">E130</f>
        <v>0</v>
      </c>
      <c r="F129" s="47">
        <f t="shared" si="73"/>
        <v>125</v>
      </c>
      <c r="G129" s="47">
        <f t="shared" si="73"/>
        <v>165.9</v>
      </c>
      <c r="H129" s="47">
        <f t="shared" si="73"/>
        <v>125</v>
      </c>
      <c r="I129" s="47">
        <f>I130</f>
        <v>165.9</v>
      </c>
    </row>
    <row r="130" spans="1:9" ht="20.25" customHeight="1" x14ac:dyDescent="0.25">
      <c r="A130" s="35">
        <v>3110</v>
      </c>
      <c r="B130" s="46"/>
      <c r="C130" s="36" t="s">
        <v>51</v>
      </c>
      <c r="D130" s="47"/>
      <c r="E130" s="47"/>
      <c r="F130" s="47">
        <v>125</v>
      </c>
      <c r="G130" s="47">
        <v>165.9</v>
      </c>
      <c r="H130" s="37">
        <f t="shared" ref="H130:I130" si="74">D130+F130</f>
        <v>125</v>
      </c>
      <c r="I130" s="37">
        <f t="shared" si="74"/>
        <v>165.9</v>
      </c>
    </row>
    <row r="131" spans="1:9" s="5" customFormat="1" ht="37.5" customHeight="1" x14ac:dyDescent="0.2">
      <c r="A131" s="44">
        <v>4711026</v>
      </c>
      <c r="B131" s="43" t="s">
        <v>61</v>
      </c>
      <c r="C131" s="44" t="s">
        <v>121</v>
      </c>
      <c r="D131" s="45">
        <f>D132</f>
        <v>1970.9</v>
      </c>
      <c r="E131" s="45">
        <f t="shared" ref="E131:I131" si="75">E132</f>
        <v>1769.8</v>
      </c>
      <c r="F131" s="45">
        <f t="shared" si="75"/>
        <v>0</v>
      </c>
      <c r="G131" s="45">
        <f t="shared" si="75"/>
        <v>0</v>
      </c>
      <c r="H131" s="45">
        <f t="shared" si="75"/>
        <v>1970.9</v>
      </c>
      <c r="I131" s="45">
        <f t="shared" si="75"/>
        <v>1769.8</v>
      </c>
    </row>
    <row r="132" spans="1:9" ht="21" customHeight="1" x14ac:dyDescent="0.25">
      <c r="A132" s="35">
        <v>2000</v>
      </c>
      <c r="B132" s="22"/>
      <c r="C132" s="36" t="s">
        <v>20</v>
      </c>
      <c r="D132" s="37">
        <f>D133+D135+D136+D145</f>
        <v>1970.9</v>
      </c>
      <c r="E132" s="37">
        <f t="shared" ref="E132:I132" si="76">E133+E135+E136+E145</f>
        <v>1769.8</v>
      </c>
      <c r="F132" s="37">
        <f t="shared" si="76"/>
        <v>0</v>
      </c>
      <c r="G132" s="37">
        <f t="shared" si="76"/>
        <v>0</v>
      </c>
      <c r="H132" s="37">
        <f t="shared" si="76"/>
        <v>1970.9</v>
      </c>
      <c r="I132" s="37">
        <f t="shared" si="76"/>
        <v>1769.8</v>
      </c>
    </row>
    <row r="133" spans="1:9" ht="21" customHeight="1" x14ac:dyDescent="0.25">
      <c r="A133" s="35">
        <v>2110</v>
      </c>
      <c r="B133" s="22"/>
      <c r="C133" s="36" t="s">
        <v>21</v>
      </c>
      <c r="D133" s="37">
        <f>D134</f>
        <v>980.7</v>
      </c>
      <c r="E133" s="37">
        <f t="shared" ref="E133:I133" si="77">E134</f>
        <v>980.8</v>
      </c>
      <c r="F133" s="37">
        <f t="shared" si="77"/>
        <v>0</v>
      </c>
      <c r="G133" s="37">
        <f t="shared" si="77"/>
        <v>0</v>
      </c>
      <c r="H133" s="37">
        <f t="shared" si="77"/>
        <v>980.7</v>
      </c>
      <c r="I133" s="37">
        <f t="shared" si="77"/>
        <v>980.8</v>
      </c>
    </row>
    <row r="134" spans="1:9" ht="21" customHeight="1" x14ac:dyDescent="0.25">
      <c r="A134" s="35">
        <v>2111</v>
      </c>
      <c r="B134" s="22"/>
      <c r="C134" s="36" t="s">
        <v>22</v>
      </c>
      <c r="D134" s="37">
        <v>980.7</v>
      </c>
      <c r="E134" s="37">
        <v>980.8</v>
      </c>
      <c r="F134" s="37"/>
      <c r="G134" s="37"/>
      <c r="H134" s="37">
        <f>D134+F134</f>
        <v>980.7</v>
      </c>
      <c r="I134" s="37">
        <f>E134+G134</f>
        <v>980.8</v>
      </c>
    </row>
    <row r="135" spans="1:9" ht="21" customHeight="1" x14ac:dyDescent="0.25">
      <c r="A135" s="35">
        <v>2120</v>
      </c>
      <c r="B135" s="46"/>
      <c r="C135" s="36" t="s">
        <v>23</v>
      </c>
      <c r="D135" s="47">
        <v>215.8</v>
      </c>
      <c r="E135" s="47">
        <v>215.7</v>
      </c>
      <c r="F135" s="47"/>
      <c r="G135" s="47"/>
      <c r="H135" s="37">
        <f>D135+F135</f>
        <v>215.8</v>
      </c>
      <c r="I135" s="37">
        <f>E135+G135</f>
        <v>215.7</v>
      </c>
    </row>
    <row r="136" spans="1:9" ht="21" customHeight="1" x14ac:dyDescent="0.25">
      <c r="A136" s="35">
        <v>2200</v>
      </c>
      <c r="B136" s="46"/>
      <c r="C136" s="36" t="s">
        <v>47</v>
      </c>
      <c r="D136" s="47">
        <f>D137+D138+D139+D144</f>
        <v>774.4</v>
      </c>
      <c r="E136" s="47">
        <f t="shared" ref="E136:I136" si="78">E137+E138+E139+E144</f>
        <v>573.29999999999995</v>
      </c>
      <c r="F136" s="47">
        <f t="shared" si="78"/>
        <v>0</v>
      </c>
      <c r="G136" s="47">
        <f t="shared" si="78"/>
        <v>0</v>
      </c>
      <c r="H136" s="47">
        <f t="shared" si="78"/>
        <v>774.4</v>
      </c>
      <c r="I136" s="47">
        <f t="shared" si="78"/>
        <v>573.29999999999995</v>
      </c>
    </row>
    <row r="137" spans="1:9" ht="21" customHeight="1" x14ac:dyDescent="0.25">
      <c r="A137" s="35">
        <v>2210</v>
      </c>
      <c r="B137" s="46"/>
      <c r="C137" s="36" t="s">
        <v>25</v>
      </c>
      <c r="D137" s="47">
        <v>0</v>
      </c>
      <c r="E137" s="47">
        <v>0</v>
      </c>
      <c r="F137" s="47"/>
      <c r="G137" s="47"/>
      <c r="H137" s="37">
        <f>D137+F137</f>
        <v>0</v>
      </c>
      <c r="I137" s="37">
        <f>E137+G137</f>
        <v>0</v>
      </c>
    </row>
    <row r="138" spans="1:9" ht="21" customHeight="1" x14ac:dyDescent="0.25">
      <c r="A138" s="35">
        <v>2240</v>
      </c>
      <c r="B138" s="46"/>
      <c r="C138" s="36" t="s">
        <v>28</v>
      </c>
      <c r="D138" s="47">
        <v>241</v>
      </c>
      <c r="E138" s="47">
        <v>140.5</v>
      </c>
      <c r="F138" s="47"/>
      <c r="G138" s="47"/>
      <c r="H138" s="37">
        <f t="shared" ref="H138" si="79">D138+F138</f>
        <v>241</v>
      </c>
      <c r="I138" s="37">
        <f t="shared" ref="I138" si="80">E138+G138</f>
        <v>140.5</v>
      </c>
    </row>
    <row r="139" spans="1:9" ht="21" customHeight="1" x14ac:dyDescent="0.25">
      <c r="A139" s="35">
        <v>2270</v>
      </c>
      <c r="B139" s="46"/>
      <c r="C139" s="21" t="s">
        <v>57</v>
      </c>
      <c r="D139" s="47">
        <f>D140+D141+D142+D143</f>
        <v>533.4</v>
      </c>
      <c r="E139" s="47">
        <f t="shared" ref="E139:I139" si="81">E140+E141+E142+E143</f>
        <v>432.8</v>
      </c>
      <c r="F139" s="47">
        <f t="shared" si="81"/>
        <v>0</v>
      </c>
      <c r="G139" s="47">
        <f t="shared" si="81"/>
        <v>0</v>
      </c>
      <c r="H139" s="47">
        <f t="shared" si="81"/>
        <v>533.4</v>
      </c>
      <c r="I139" s="47">
        <f t="shared" si="81"/>
        <v>432.8</v>
      </c>
    </row>
    <row r="140" spans="1:9" ht="21" customHeight="1" x14ac:dyDescent="0.25">
      <c r="A140" s="35">
        <v>2271</v>
      </c>
      <c r="B140" s="46"/>
      <c r="C140" s="21" t="s">
        <v>31</v>
      </c>
      <c r="D140" s="47">
        <v>430.8</v>
      </c>
      <c r="E140" s="47">
        <v>403.3</v>
      </c>
      <c r="F140" s="47"/>
      <c r="G140" s="47"/>
      <c r="H140" s="37">
        <f>D140+F140</f>
        <v>430.8</v>
      </c>
      <c r="I140" s="37">
        <f>E140+G140</f>
        <v>403.3</v>
      </c>
    </row>
    <row r="141" spans="1:9" ht="21" customHeight="1" x14ac:dyDescent="0.25">
      <c r="A141" s="35">
        <v>2272</v>
      </c>
      <c r="B141" s="46"/>
      <c r="C141" s="21" t="s">
        <v>32</v>
      </c>
      <c r="D141" s="47">
        <v>11.2</v>
      </c>
      <c r="E141" s="47">
        <v>6.9</v>
      </c>
      <c r="F141" s="47"/>
      <c r="G141" s="47"/>
      <c r="H141" s="37">
        <f t="shared" ref="H141:H145" si="82">D141+F141</f>
        <v>11.2</v>
      </c>
      <c r="I141" s="37">
        <f t="shared" ref="I141:I145" si="83">E141+G141</f>
        <v>6.9</v>
      </c>
    </row>
    <row r="142" spans="1:9" ht="21" customHeight="1" x14ac:dyDescent="0.25">
      <c r="A142" s="35">
        <v>2273</v>
      </c>
      <c r="B142" s="46"/>
      <c r="C142" s="21" t="s">
        <v>33</v>
      </c>
      <c r="D142" s="47">
        <v>82.8</v>
      </c>
      <c r="E142" s="47">
        <v>20.100000000000001</v>
      </c>
      <c r="F142" s="47"/>
      <c r="G142" s="47"/>
      <c r="H142" s="37">
        <f t="shared" si="82"/>
        <v>82.8</v>
      </c>
      <c r="I142" s="37">
        <f t="shared" si="83"/>
        <v>20.100000000000001</v>
      </c>
    </row>
    <row r="143" spans="1:9" ht="21" customHeight="1" x14ac:dyDescent="0.25">
      <c r="A143" s="35">
        <v>2275</v>
      </c>
      <c r="B143" s="22"/>
      <c r="C143" s="21" t="s">
        <v>96</v>
      </c>
      <c r="D143" s="37">
        <v>8.6</v>
      </c>
      <c r="E143" s="37">
        <v>2.5</v>
      </c>
      <c r="F143" s="37"/>
      <c r="G143" s="37"/>
      <c r="H143" s="37">
        <f t="shared" si="82"/>
        <v>8.6</v>
      </c>
      <c r="I143" s="37">
        <f t="shared" si="83"/>
        <v>2.5</v>
      </c>
    </row>
    <row r="144" spans="1:9" ht="34.5" customHeight="1" x14ac:dyDescent="0.25">
      <c r="A144" s="35">
        <v>2282</v>
      </c>
      <c r="B144" s="46"/>
      <c r="C144" s="21" t="s">
        <v>48</v>
      </c>
      <c r="D144" s="47">
        <v>0</v>
      </c>
      <c r="E144" s="47">
        <v>0</v>
      </c>
      <c r="F144" s="47"/>
      <c r="G144" s="47"/>
      <c r="H144" s="37">
        <f t="shared" si="82"/>
        <v>0</v>
      </c>
      <c r="I144" s="37">
        <f t="shared" si="83"/>
        <v>0</v>
      </c>
    </row>
    <row r="145" spans="1:9" ht="21" customHeight="1" x14ac:dyDescent="0.25">
      <c r="A145" s="39">
        <v>2800</v>
      </c>
      <c r="B145" s="46"/>
      <c r="C145" s="36" t="s">
        <v>49</v>
      </c>
      <c r="D145" s="47"/>
      <c r="E145" s="47"/>
      <c r="F145" s="47"/>
      <c r="G145" s="47"/>
      <c r="H145" s="37">
        <f t="shared" si="82"/>
        <v>0</v>
      </c>
      <c r="I145" s="37">
        <f t="shared" si="83"/>
        <v>0</v>
      </c>
    </row>
    <row r="146" spans="1:9" s="5" customFormat="1" ht="33.75" customHeight="1" x14ac:dyDescent="0.2">
      <c r="A146" s="44">
        <v>4711031</v>
      </c>
      <c r="B146" s="43" t="s">
        <v>61</v>
      </c>
      <c r="C146" s="44" t="s">
        <v>122</v>
      </c>
      <c r="D146" s="45">
        <f>D147</f>
        <v>553533.19999999995</v>
      </c>
      <c r="E146" s="45">
        <f t="shared" ref="E146:I146" si="84">E147</f>
        <v>553533.1</v>
      </c>
      <c r="F146" s="45">
        <f t="shared" si="84"/>
        <v>0</v>
      </c>
      <c r="G146" s="45">
        <f t="shared" si="84"/>
        <v>0</v>
      </c>
      <c r="H146" s="45">
        <f t="shared" si="84"/>
        <v>553533.19999999995</v>
      </c>
      <c r="I146" s="45">
        <f t="shared" si="84"/>
        <v>553533.1</v>
      </c>
    </row>
    <row r="147" spans="1:9" ht="21" customHeight="1" x14ac:dyDescent="0.25">
      <c r="A147" s="35">
        <v>2000</v>
      </c>
      <c r="B147" s="22"/>
      <c r="C147" s="36" t="s">
        <v>20</v>
      </c>
      <c r="D147" s="37">
        <f>D148+D150+D151</f>
        <v>553533.19999999995</v>
      </c>
      <c r="E147" s="37">
        <f t="shared" ref="E147:I147" si="85">E148+E150+E151</f>
        <v>553533.1</v>
      </c>
      <c r="F147" s="37">
        <f t="shared" si="85"/>
        <v>0</v>
      </c>
      <c r="G147" s="37">
        <f t="shared" si="85"/>
        <v>0</v>
      </c>
      <c r="H147" s="37">
        <f t="shared" si="85"/>
        <v>553533.19999999995</v>
      </c>
      <c r="I147" s="37">
        <f t="shared" si="85"/>
        <v>553533.1</v>
      </c>
    </row>
    <row r="148" spans="1:9" ht="21" customHeight="1" x14ac:dyDescent="0.25">
      <c r="A148" s="35">
        <v>2110</v>
      </c>
      <c r="B148" s="22"/>
      <c r="C148" s="36" t="s">
        <v>21</v>
      </c>
      <c r="D148" s="37">
        <f>D149</f>
        <v>444075.5</v>
      </c>
      <c r="E148" s="37">
        <f t="shared" ref="E148:I148" si="86">E149</f>
        <v>444075.5</v>
      </c>
      <c r="F148" s="37">
        <f t="shared" si="86"/>
        <v>0</v>
      </c>
      <c r="G148" s="37">
        <f t="shared" si="86"/>
        <v>0</v>
      </c>
      <c r="H148" s="37">
        <f t="shared" si="86"/>
        <v>444075.5</v>
      </c>
      <c r="I148" s="37">
        <f t="shared" si="86"/>
        <v>444075.5</v>
      </c>
    </row>
    <row r="149" spans="1:9" ht="21" customHeight="1" x14ac:dyDescent="0.25">
      <c r="A149" s="35">
        <v>2111</v>
      </c>
      <c r="B149" s="22"/>
      <c r="C149" s="36" t="s">
        <v>22</v>
      </c>
      <c r="D149" s="37">
        <v>444075.5</v>
      </c>
      <c r="E149" s="37">
        <v>444075.5</v>
      </c>
      <c r="F149" s="37"/>
      <c r="G149" s="37"/>
      <c r="H149" s="37">
        <f>D149+F149</f>
        <v>444075.5</v>
      </c>
      <c r="I149" s="37">
        <f>E149+G149</f>
        <v>444075.5</v>
      </c>
    </row>
    <row r="150" spans="1:9" ht="21" customHeight="1" x14ac:dyDescent="0.25">
      <c r="A150" s="35">
        <v>2120</v>
      </c>
      <c r="B150" s="46"/>
      <c r="C150" s="36" t="s">
        <v>23</v>
      </c>
      <c r="D150" s="47">
        <v>97696.7</v>
      </c>
      <c r="E150" s="47">
        <v>97696.7</v>
      </c>
      <c r="F150" s="47"/>
      <c r="G150" s="47"/>
      <c r="H150" s="37">
        <f>D150+F150</f>
        <v>97696.7</v>
      </c>
      <c r="I150" s="37">
        <f>E150+G150</f>
        <v>97696.7</v>
      </c>
    </row>
    <row r="151" spans="1:9" ht="21" customHeight="1" x14ac:dyDescent="0.25">
      <c r="A151" s="19">
        <v>2600</v>
      </c>
      <c r="B151" s="41"/>
      <c r="C151" s="26" t="s">
        <v>73</v>
      </c>
      <c r="D151" s="37">
        <f t="shared" ref="D151:I151" si="87">D152</f>
        <v>11761</v>
      </c>
      <c r="E151" s="37">
        <f t="shared" si="87"/>
        <v>11760.9</v>
      </c>
      <c r="F151" s="37">
        <f t="shared" si="87"/>
        <v>0</v>
      </c>
      <c r="G151" s="37">
        <f t="shared" si="87"/>
        <v>0</v>
      </c>
      <c r="H151" s="37">
        <f t="shared" si="87"/>
        <v>11761</v>
      </c>
      <c r="I151" s="37">
        <f t="shared" si="87"/>
        <v>11760.9</v>
      </c>
    </row>
    <row r="152" spans="1:9" ht="37.5" customHeight="1" x14ac:dyDescent="0.25">
      <c r="A152" s="19">
        <v>2610</v>
      </c>
      <c r="B152" s="41"/>
      <c r="C152" s="21" t="s">
        <v>45</v>
      </c>
      <c r="D152" s="37">
        <v>11761</v>
      </c>
      <c r="E152" s="37">
        <v>11760.9</v>
      </c>
      <c r="F152" s="37"/>
      <c r="G152" s="37"/>
      <c r="H152" s="52">
        <f t="shared" ref="H152" si="88">D152</f>
        <v>11761</v>
      </c>
      <c r="I152" s="52">
        <f t="shared" ref="I152" si="89">E152</f>
        <v>11760.9</v>
      </c>
    </row>
    <row r="153" spans="1:9" s="5" customFormat="1" ht="63" customHeight="1" x14ac:dyDescent="0.2">
      <c r="A153" s="44">
        <v>4711032</v>
      </c>
      <c r="B153" s="43" t="s">
        <v>102</v>
      </c>
      <c r="C153" s="44" t="s">
        <v>123</v>
      </c>
      <c r="D153" s="45">
        <f>D154</f>
        <v>29331.100000000002</v>
      </c>
      <c r="E153" s="45">
        <f t="shared" ref="E153" si="90">E154</f>
        <v>29331.100000000002</v>
      </c>
      <c r="F153" s="45">
        <f t="shared" ref="F153" si="91">F154</f>
        <v>0</v>
      </c>
      <c r="G153" s="45">
        <f t="shared" ref="G153" si="92">G154</f>
        <v>0</v>
      </c>
      <c r="H153" s="45">
        <f t="shared" ref="H153" si="93">H154</f>
        <v>29331.100000000002</v>
      </c>
      <c r="I153" s="45">
        <f t="shared" ref="I153" si="94">I154</f>
        <v>29331.100000000002</v>
      </c>
    </row>
    <row r="154" spans="1:9" ht="21" customHeight="1" x14ac:dyDescent="0.25">
      <c r="A154" s="35">
        <v>2000</v>
      </c>
      <c r="B154" s="22"/>
      <c r="C154" s="36" t="s">
        <v>20</v>
      </c>
      <c r="D154" s="37">
        <f>D155+D157</f>
        <v>29331.100000000002</v>
      </c>
      <c r="E154" s="37">
        <f t="shared" ref="E154:I154" si="95">E155+E157</f>
        <v>29331.100000000002</v>
      </c>
      <c r="F154" s="37">
        <f t="shared" si="95"/>
        <v>0</v>
      </c>
      <c r="G154" s="37">
        <f t="shared" si="95"/>
        <v>0</v>
      </c>
      <c r="H154" s="37">
        <f t="shared" si="95"/>
        <v>29331.100000000002</v>
      </c>
      <c r="I154" s="37">
        <f t="shared" si="95"/>
        <v>29331.100000000002</v>
      </c>
    </row>
    <row r="155" spans="1:9" ht="21" customHeight="1" x14ac:dyDescent="0.25">
      <c r="A155" s="35">
        <v>2110</v>
      </c>
      <c r="B155" s="22"/>
      <c r="C155" s="36" t="s">
        <v>21</v>
      </c>
      <c r="D155" s="37">
        <f>D156</f>
        <v>24041.9</v>
      </c>
      <c r="E155" s="37">
        <f t="shared" ref="E155:I155" si="96">E156</f>
        <v>24041.9</v>
      </c>
      <c r="F155" s="37">
        <f t="shared" si="96"/>
        <v>0</v>
      </c>
      <c r="G155" s="37">
        <f t="shared" si="96"/>
        <v>0</v>
      </c>
      <c r="H155" s="37">
        <f t="shared" si="96"/>
        <v>24041.9</v>
      </c>
      <c r="I155" s="37">
        <f t="shared" si="96"/>
        <v>24041.9</v>
      </c>
    </row>
    <row r="156" spans="1:9" ht="21" customHeight="1" x14ac:dyDescent="0.25">
      <c r="A156" s="35">
        <v>2111</v>
      </c>
      <c r="B156" s="22"/>
      <c r="C156" s="36" t="s">
        <v>22</v>
      </c>
      <c r="D156" s="37">
        <v>24041.9</v>
      </c>
      <c r="E156" s="37">
        <v>24041.9</v>
      </c>
      <c r="F156" s="37"/>
      <c r="G156" s="37"/>
      <c r="H156" s="37">
        <f>D156+F156</f>
        <v>24041.9</v>
      </c>
      <c r="I156" s="37">
        <f>E156+G156</f>
        <v>24041.9</v>
      </c>
    </row>
    <row r="157" spans="1:9" ht="21" customHeight="1" x14ac:dyDescent="0.25">
      <c r="A157" s="35">
        <v>2120</v>
      </c>
      <c r="B157" s="46"/>
      <c r="C157" s="36" t="s">
        <v>23</v>
      </c>
      <c r="D157" s="47">
        <v>5289.2</v>
      </c>
      <c r="E157" s="47">
        <v>5289.2</v>
      </c>
      <c r="F157" s="47"/>
      <c r="G157" s="47"/>
      <c r="H157" s="37">
        <f>D157+F157</f>
        <v>5289.2</v>
      </c>
      <c r="I157" s="37">
        <f>E157+G157</f>
        <v>5289.2</v>
      </c>
    </row>
    <row r="158" spans="1:9" s="5" customFormat="1" ht="41.25" customHeight="1" x14ac:dyDescent="0.2">
      <c r="A158" s="44">
        <v>4711070</v>
      </c>
      <c r="B158" s="43" t="s">
        <v>64</v>
      </c>
      <c r="C158" s="44" t="s">
        <v>100</v>
      </c>
      <c r="D158" s="45">
        <f>D159</f>
        <v>106250</v>
      </c>
      <c r="E158" s="45">
        <f t="shared" ref="E158:I158" si="97">E159</f>
        <v>99280.699999999983</v>
      </c>
      <c r="F158" s="45">
        <f t="shared" si="97"/>
        <v>115</v>
      </c>
      <c r="G158" s="45">
        <f t="shared" si="97"/>
        <v>483.5</v>
      </c>
      <c r="H158" s="45">
        <f t="shared" si="97"/>
        <v>106365</v>
      </c>
      <c r="I158" s="45">
        <f t="shared" si="97"/>
        <v>99764.199999999983</v>
      </c>
    </row>
    <row r="159" spans="1:9" ht="21" customHeight="1" x14ac:dyDescent="0.25">
      <c r="A159" s="35">
        <v>2000</v>
      </c>
      <c r="B159" s="22"/>
      <c r="C159" s="36" t="s">
        <v>20</v>
      </c>
      <c r="D159" s="37">
        <f t="shared" ref="D159:I159" si="98">D160+D162+D163+D172</f>
        <v>106250</v>
      </c>
      <c r="E159" s="37">
        <f t="shared" si="98"/>
        <v>99280.699999999983</v>
      </c>
      <c r="F159" s="37">
        <f t="shared" si="98"/>
        <v>115</v>
      </c>
      <c r="G159" s="37">
        <f t="shared" si="98"/>
        <v>483.5</v>
      </c>
      <c r="H159" s="37">
        <f t="shared" si="98"/>
        <v>106365</v>
      </c>
      <c r="I159" s="37">
        <f t="shared" si="98"/>
        <v>99764.199999999983</v>
      </c>
    </row>
    <row r="160" spans="1:9" ht="21" customHeight="1" x14ac:dyDescent="0.25">
      <c r="A160" s="35">
        <v>2110</v>
      </c>
      <c r="B160" s="22"/>
      <c r="C160" s="36" t="s">
        <v>21</v>
      </c>
      <c r="D160" s="37">
        <f>D161</f>
        <v>65586.899999999994</v>
      </c>
      <c r="E160" s="37">
        <f t="shared" ref="E160:I160" si="99">E161</f>
        <v>65586.899999999994</v>
      </c>
      <c r="F160" s="37">
        <f t="shared" si="99"/>
        <v>0</v>
      </c>
      <c r="G160" s="37">
        <f t="shared" si="99"/>
        <v>0</v>
      </c>
      <c r="H160" s="37">
        <f t="shared" si="99"/>
        <v>65586.899999999994</v>
      </c>
      <c r="I160" s="37">
        <f t="shared" si="99"/>
        <v>65586.899999999994</v>
      </c>
    </row>
    <row r="161" spans="1:9" ht="21" customHeight="1" x14ac:dyDescent="0.25">
      <c r="A161" s="35">
        <v>2111</v>
      </c>
      <c r="B161" s="22"/>
      <c r="C161" s="36" t="s">
        <v>22</v>
      </c>
      <c r="D161" s="37">
        <v>65586.899999999994</v>
      </c>
      <c r="E161" s="37">
        <v>65586.899999999994</v>
      </c>
      <c r="F161" s="37"/>
      <c r="G161" s="37"/>
      <c r="H161" s="37">
        <f>D161+F161</f>
        <v>65586.899999999994</v>
      </c>
      <c r="I161" s="37">
        <f>E161+G161</f>
        <v>65586.899999999994</v>
      </c>
    </row>
    <row r="162" spans="1:9" ht="21" customHeight="1" x14ac:dyDescent="0.25">
      <c r="A162" s="35">
        <v>2120</v>
      </c>
      <c r="B162" s="46"/>
      <c r="C162" s="36" t="s">
        <v>23</v>
      </c>
      <c r="D162" s="47">
        <v>14429.1</v>
      </c>
      <c r="E162" s="47">
        <v>14429.2</v>
      </c>
      <c r="F162" s="47"/>
      <c r="G162" s="47"/>
      <c r="H162" s="37">
        <f>D162+F162</f>
        <v>14429.1</v>
      </c>
      <c r="I162" s="37">
        <f>E162+G162</f>
        <v>14429.2</v>
      </c>
    </row>
    <row r="163" spans="1:9" ht="21" customHeight="1" x14ac:dyDescent="0.25">
      <c r="A163" s="35">
        <v>2200</v>
      </c>
      <c r="B163" s="46"/>
      <c r="C163" s="36" t="s">
        <v>47</v>
      </c>
      <c r="D163" s="47">
        <f>D164+D165+D166+D171</f>
        <v>26234</v>
      </c>
      <c r="E163" s="47">
        <f t="shared" ref="E163:I163" si="100">E164+E165+E166+E171</f>
        <v>19264.599999999999</v>
      </c>
      <c r="F163" s="47">
        <f t="shared" si="100"/>
        <v>98</v>
      </c>
      <c r="G163" s="47">
        <f t="shared" si="100"/>
        <v>480.5</v>
      </c>
      <c r="H163" s="47">
        <f t="shared" si="100"/>
        <v>26332</v>
      </c>
      <c r="I163" s="47">
        <f t="shared" si="100"/>
        <v>19745.099999999999</v>
      </c>
    </row>
    <row r="164" spans="1:9" ht="21" customHeight="1" x14ac:dyDescent="0.25">
      <c r="A164" s="35">
        <v>2210</v>
      </c>
      <c r="B164" s="46"/>
      <c r="C164" s="36" t="s">
        <v>25</v>
      </c>
      <c r="D164" s="47">
        <v>1987.6</v>
      </c>
      <c r="E164" s="47">
        <v>1323.2</v>
      </c>
      <c r="F164" s="47"/>
      <c r="G164" s="47">
        <v>400.8</v>
      </c>
      <c r="H164" s="37">
        <f>D164+F164</f>
        <v>1987.6</v>
      </c>
      <c r="I164" s="37">
        <f>E164+G164</f>
        <v>1724</v>
      </c>
    </row>
    <row r="165" spans="1:9" ht="21" customHeight="1" x14ac:dyDescent="0.25">
      <c r="A165" s="35">
        <v>2240</v>
      </c>
      <c r="B165" s="46"/>
      <c r="C165" s="36" t="s">
        <v>28</v>
      </c>
      <c r="D165" s="47">
        <v>15070.2</v>
      </c>
      <c r="E165" s="47">
        <v>11395.2</v>
      </c>
      <c r="F165" s="47"/>
      <c r="G165" s="47"/>
      <c r="H165" s="37">
        <f t="shared" ref="H165:I165" si="101">D165+F165</f>
        <v>15070.2</v>
      </c>
      <c r="I165" s="37">
        <f t="shared" si="101"/>
        <v>11395.2</v>
      </c>
    </row>
    <row r="166" spans="1:9" ht="21" customHeight="1" x14ac:dyDescent="0.25">
      <c r="A166" s="35">
        <v>2270</v>
      </c>
      <c r="B166" s="46"/>
      <c r="C166" s="21" t="s">
        <v>57</v>
      </c>
      <c r="D166" s="47">
        <f>D167+D168+D169+D170</f>
        <v>9143.8000000000011</v>
      </c>
      <c r="E166" s="47">
        <f t="shared" ref="E166:I166" si="102">E167+E168+E169+E170</f>
        <v>6537.0999999999995</v>
      </c>
      <c r="F166" s="47">
        <f t="shared" si="102"/>
        <v>98</v>
      </c>
      <c r="G166" s="47">
        <f t="shared" si="102"/>
        <v>79.699999999999989</v>
      </c>
      <c r="H166" s="47">
        <f t="shared" si="102"/>
        <v>9241.8000000000011</v>
      </c>
      <c r="I166" s="47">
        <f t="shared" si="102"/>
        <v>6616.8</v>
      </c>
    </row>
    <row r="167" spans="1:9" ht="21" customHeight="1" x14ac:dyDescent="0.25">
      <c r="A167" s="35">
        <v>2271</v>
      </c>
      <c r="B167" s="46"/>
      <c r="C167" s="21" t="s">
        <v>31</v>
      </c>
      <c r="D167" s="47">
        <v>5123.8</v>
      </c>
      <c r="E167" s="47">
        <v>4285.6000000000004</v>
      </c>
      <c r="F167" s="47">
        <v>44</v>
      </c>
      <c r="G167" s="47">
        <v>44</v>
      </c>
      <c r="H167" s="37">
        <f>D167+F167</f>
        <v>5167.8</v>
      </c>
      <c r="I167" s="37">
        <f>E167+G167</f>
        <v>4329.6000000000004</v>
      </c>
    </row>
    <row r="168" spans="1:9" ht="21" customHeight="1" x14ac:dyDescent="0.25">
      <c r="A168" s="35">
        <v>2272</v>
      </c>
      <c r="B168" s="46"/>
      <c r="C168" s="21" t="s">
        <v>32</v>
      </c>
      <c r="D168" s="47">
        <v>227.6</v>
      </c>
      <c r="E168" s="47">
        <v>179.9</v>
      </c>
      <c r="F168" s="47">
        <v>28</v>
      </c>
      <c r="G168" s="47">
        <v>11.8</v>
      </c>
      <c r="H168" s="37">
        <f t="shared" ref="H168:I172" si="103">D168+F168</f>
        <v>255.6</v>
      </c>
      <c r="I168" s="37">
        <f t="shared" si="103"/>
        <v>191.70000000000002</v>
      </c>
    </row>
    <row r="169" spans="1:9" ht="21" customHeight="1" x14ac:dyDescent="0.25">
      <c r="A169" s="35">
        <v>2273</v>
      </c>
      <c r="B169" s="46"/>
      <c r="C169" s="21" t="s">
        <v>33</v>
      </c>
      <c r="D169" s="47">
        <v>3447.8</v>
      </c>
      <c r="E169" s="47">
        <v>1900.4</v>
      </c>
      <c r="F169" s="47">
        <v>26</v>
      </c>
      <c r="G169" s="47">
        <v>23.9</v>
      </c>
      <c r="H169" s="37">
        <f t="shared" si="103"/>
        <v>3473.8</v>
      </c>
      <c r="I169" s="37">
        <f t="shared" si="103"/>
        <v>1924.3000000000002</v>
      </c>
    </row>
    <row r="170" spans="1:9" ht="21" customHeight="1" x14ac:dyDescent="0.25">
      <c r="A170" s="35">
        <v>2275</v>
      </c>
      <c r="B170" s="22"/>
      <c r="C170" s="21" t="s">
        <v>96</v>
      </c>
      <c r="D170" s="37">
        <v>344.6</v>
      </c>
      <c r="E170" s="37">
        <v>171.2</v>
      </c>
      <c r="F170" s="37"/>
      <c r="G170" s="37"/>
      <c r="H170" s="37">
        <f t="shared" si="103"/>
        <v>344.6</v>
      </c>
      <c r="I170" s="37">
        <f t="shared" si="103"/>
        <v>171.2</v>
      </c>
    </row>
    <row r="171" spans="1:9" ht="35.25" customHeight="1" x14ac:dyDescent="0.25">
      <c r="A171" s="35">
        <v>2282</v>
      </c>
      <c r="B171" s="46"/>
      <c r="C171" s="21" t="s">
        <v>48</v>
      </c>
      <c r="D171" s="47">
        <v>32.4</v>
      </c>
      <c r="E171" s="47">
        <v>9.1</v>
      </c>
      <c r="F171" s="47"/>
      <c r="G171" s="47"/>
      <c r="H171" s="37">
        <f t="shared" ref="H171:H172" si="104">D171+F171</f>
        <v>32.4</v>
      </c>
      <c r="I171" s="37">
        <f t="shared" si="103"/>
        <v>9.1</v>
      </c>
    </row>
    <row r="172" spans="1:9" ht="21" customHeight="1" x14ac:dyDescent="0.25">
      <c r="A172" s="39">
        <v>2800</v>
      </c>
      <c r="B172" s="46"/>
      <c r="C172" s="36" t="s">
        <v>49</v>
      </c>
      <c r="D172" s="47"/>
      <c r="E172" s="47"/>
      <c r="F172" s="47">
        <v>17</v>
      </c>
      <c r="G172" s="47">
        <v>3</v>
      </c>
      <c r="H172" s="37">
        <f t="shared" si="104"/>
        <v>17</v>
      </c>
      <c r="I172" s="37">
        <f t="shared" si="103"/>
        <v>3</v>
      </c>
    </row>
    <row r="173" spans="1:9" s="5" customFormat="1" ht="21" customHeight="1" x14ac:dyDescent="0.2">
      <c r="A173" s="44">
        <v>471080</v>
      </c>
      <c r="B173" s="43" t="s">
        <v>64</v>
      </c>
      <c r="C173" s="44" t="s">
        <v>101</v>
      </c>
      <c r="D173" s="45">
        <f>D174+D187</f>
        <v>81923</v>
      </c>
      <c r="E173" s="45">
        <f t="shared" ref="E173:I173" si="105">E174+E187</f>
        <v>81459.3</v>
      </c>
      <c r="F173" s="45">
        <f t="shared" si="105"/>
        <v>7207.6</v>
      </c>
      <c r="G173" s="45">
        <f t="shared" si="105"/>
        <v>4388.3999999999996</v>
      </c>
      <c r="H173" s="45">
        <f t="shared" si="105"/>
        <v>89130.599999999991</v>
      </c>
      <c r="I173" s="45">
        <f t="shared" si="105"/>
        <v>85847.7</v>
      </c>
    </row>
    <row r="174" spans="1:9" ht="21" customHeight="1" x14ac:dyDescent="0.25">
      <c r="A174" s="35">
        <v>2000</v>
      </c>
      <c r="B174" s="22"/>
      <c r="C174" s="36" t="s">
        <v>20</v>
      </c>
      <c r="D174" s="37">
        <f>D175+D177+D178</f>
        <v>81923</v>
      </c>
      <c r="E174" s="37">
        <f t="shared" ref="E174:I174" si="106">E175+E177+E178</f>
        <v>81459.3</v>
      </c>
      <c r="F174" s="37">
        <f t="shared" si="106"/>
        <v>6627.6</v>
      </c>
      <c r="G174" s="37">
        <f t="shared" si="106"/>
        <v>3815</v>
      </c>
      <c r="H174" s="37">
        <f t="shared" si="106"/>
        <v>88550.599999999991</v>
      </c>
      <c r="I174" s="37">
        <f t="shared" si="106"/>
        <v>85274.3</v>
      </c>
    </row>
    <row r="175" spans="1:9" ht="21" customHeight="1" x14ac:dyDescent="0.25">
      <c r="A175" s="35">
        <v>2110</v>
      </c>
      <c r="B175" s="22"/>
      <c r="C175" s="36" t="s">
        <v>21</v>
      </c>
      <c r="D175" s="37">
        <f>D176</f>
        <v>62029.4</v>
      </c>
      <c r="E175" s="37">
        <f t="shared" ref="E175:I175" si="107">E176</f>
        <v>62029.4</v>
      </c>
      <c r="F175" s="37">
        <f t="shared" si="107"/>
        <v>5432.5</v>
      </c>
      <c r="G175" s="37">
        <f t="shared" si="107"/>
        <v>3024.9</v>
      </c>
      <c r="H175" s="37">
        <f t="shared" si="107"/>
        <v>67461.899999999994</v>
      </c>
      <c r="I175" s="37">
        <f t="shared" si="107"/>
        <v>65054.3</v>
      </c>
    </row>
    <row r="176" spans="1:9" ht="21" customHeight="1" x14ac:dyDescent="0.25">
      <c r="A176" s="35">
        <v>2111</v>
      </c>
      <c r="B176" s="22"/>
      <c r="C176" s="36" t="s">
        <v>22</v>
      </c>
      <c r="D176" s="37">
        <v>62029.4</v>
      </c>
      <c r="E176" s="37">
        <v>62029.4</v>
      </c>
      <c r="F176" s="37">
        <v>5432.5</v>
      </c>
      <c r="G176" s="37">
        <v>3024.9</v>
      </c>
      <c r="H176" s="37">
        <f>D176+F176</f>
        <v>67461.899999999994</v>
      </c>
      <c r="I176" s="37">
        <f>E176+G176</f>
        <v>65054.3</v>
      </c>
    </row>
    <row r="177" spans="1:9" ht="21" customHeight="1" x14ac:dyDescent="0.25">
      <c r="A177" s="35">
        <v>2120</v>
      </c>
      <c r="B177" s="46"/>
      <c r="C177" s="36" t="s">
        <v>23</v>
      </c>
      <c r="D177" s="47">
        <v>13646.4</v>
      </c>
      <c r="E177" s="47">
        <v>13646.4</v>
      </c>
      <c r="F177" s="47">
        <v>1195.0999999999999</v>
      </c>
      <c r="G177" s="47">
        <v>742.6</v>
      </c>
      <c r="H177" s="37">
        <f>D177+F177</f>
        <v>14841.5</v>
      </c>
      <c r="I177" s="37">
        <f>E177+G177</f>
        <v>14389</v>
      </c>
    </row>
    <row r="178" spans="1:9" ht="21" customHeight="1" x14ac:dyDescent="0.25">
      <c r="A178" s="35">
        <v>2200</v>
      </c>
      <c r="B178" s="46"/>
      <c r="C178" s="36" t="s">
        <v>47</v>
      </c>
      <c r="D178" s="47">
        <f>D179+D180+D181+D186</f>
        <v>6247.2</v>
      </c>
      <c r="E178" s="47">
        <f t="shared" ref="E178:I178" si="108">E179+E180+E181+E186</f>
        <v>5783.5</v>
      </c>
      <c r="F178" s="47">
        <f t="shared" si="108"/>
        <v>0</v>
      </c>
      <c r="G178" s="47">
        <f t="shared" si="108"/>
        <v>47.5</v>
      </c>
      <c r="H178" s="47">
        <f t="shared" si="108"/>
        <v>6247.2</v>
      </c>
      <c r="I178" s="47">
        <f t="shared" si="108"/>
        <v>5831</v>
      </c>
    </row>
    <row r="179" spans="1:9" ht="21" customHeight="1" x14ac:dyDescent="0.25">
      <c r="A179" s="35">
        <v>2210</v>
      </c>
      <c r="B179" s="46"/>
      <c r="C179" s="36" t="s">
        <v>25</v>
      </c>
      <c r="D179" s="47">
        <v>256</v>
      </c>
      <c r="E179" s="47">
        <v>242.4</v>
      </c>
      <c r="F179" s="47"/>
      <c r="G179" s="47">
        <v>47.5</v>
      </c>
      <c r="H179" s="37">
        <f>D179+F179</f>
        <v>256</v>
      </c>
      <c r="I179" s="37">
        <f>E179+G179</f>
        <v>289.89999999999998</v>
      </c>
    </row>
    <row r="180" spans="1:9" ht="21" customHeight="1" x14ac:dyDescent="0.25">
      <c r="A180" s="35">
        <v>2240</v>
      </c>
      <c r="B180" s="46"/>
      <c r="C180" s="36" t="s">
        <v>28</v>
      </c>
      <c r="D180" s="47">
        <v>4298</v>
      </c>
      <c r="E180" s="48">
        <v>4030</v>
      </c>
      <c r="F180" s="47"/>
      <c r="G180" s="47"/>
      <c r="H180" s="37">
        <f t="shared" ref="H180:I180" si="109">D180+F180</f>
        <v>4298</v>
      </c>
      <c r="I180" s="37">
        <f t="shared" si="109"/>
        <v>4030</v>
      </c>
    </row>
    <row r="181" spans="1:9" ht="21" customHeight="1" x14ac:dyDescent="0.25">
      <c r="A181" s="35">
        <v>2270</v>
      </c>
      <c r="B181" s="46"/>
      <c r="C181" s="21" t="s">
        <v>57</v>
      </c>
      <c r="D181" s="47">
        <f>D182+D183+D184+D185</f>
        <v>1675.3999999999999</v>
      </c>
      <c r="E181" s="47">
        <f t="shared" ref="E181:I181" si="110">E182+E183+E184+E185</f>
        <v>1493.3</v>
      </c>
      <c r="F181" s="47">
        <f t="shared" si="110"/>
        <v>0</v>
      </c>
      <c r="G181" s="47">
        <f t="shared" si="110"/>
        <v>0</v>
      </c>
      <c r="H181" s="47">
        <f t="shared" si="110"/>
        <v>1675.3999999999999</v>
      </c>
      <c r="I181" s="47">
        <f t="shared" si="110"/>
        <v>1493.3</v>
      </c>
    </row>
    <row r="182" spans="1:9" ht="21" customHeight="1" x14ac:dyDescent="0.25">
      <c r="A182" s="35">
        <v>2271</v>
      </c>
      <c r="B182" s="46"/>
      <c r="C182" s="21" t="s">
        <v>31</v>
      </c>
      <c r="D182" s="47">
        <v>1245.8</v>
      </c>
      <c r="E182" s="47">
        <v>1189.5999999999999</v>
      </c>
      <c r="F182" s="47"/>
      <c r="G182" s="47"/>
      <c r="H182" s="37">
        <f>D182+F182</f>
        <v>1245.8</v>
      </c>
      <c r="I182" s="37">
        <f>E182+G182</f>
        <v>1189.5999999999999</v>
      </c>
    </row>
    <row r="183" spans="1:9" ht="21" customHeight="1" x14ac:dyDescent="0.25">
      <c r="A183" s="35">
        <v>2272</v>
      </c>
      <c r="B183" s="46"/>
      <c r="C183" s="21" t="s">
        <v>32</v>
      </c>
      <c r="D183" s="47">
        <v>49</v>
      </c>
      <c r="E183" s="47">
        <v>34.5</v>
      </c>
      <c r="F183" s="47"/>
      <c r="G183" s="47"/>
      <c r="H183" s="37">
        <f t="shared" ref="H183:I186" si="111">D183+F183</f>
        <v>49</v>
      </c>
      <c r="I183" s="37">
        <f t="shared" si="111"/>
        <v>34.5</v>
      </c>
    </row>
    <row r="184" spans="1:9" ht="21" customHeight="1" x14ac:dyDescent="0.25">
      <c r="A184" s="35">
        <v>2273</v>
      </c>
      <c r="B184" s="46"/>
      <c r="C184" s="21" t="s">
        <v>33</v>
      </c>
      <c r="D184" s="47">
        <v>359.8</v>
      </c>
      <c r="E184" s="47">
        <v>263.2</v>
      </c>
      <c r="F184" s="47"/>
      <c r="G184" s="47"/>
      <c r="H184" s="37">
        <f t="shared" si="111"/>
        <v>359.8</v>
      </c>
      <c r="I184" s="37">
        <f t="shared" si="111"/>
        <v>263.2</v>
      </c>
    </row>
    <row r="185" spans="1:9" ht="21" customHeight="1" x14ac:dyDescent="0.25">
      <c r="A185" s="35">
        <v>2275</v>
      </c>
      <c r="B185" s="22"/>
      <c r="C185" s="21" t="s">
        <v>96</v>
      </c>
      <c r="D185" s="37">
        <v>20.8</v>
      </c>
      <c r="E185" s="37">
        <v>6</v>
      </c>
      <c r="F185" s="37"/>
      <c r="G185" s="37"/>
      <c r="H185" s="37">
        <f t="shared" si="111"/>
        <v>20.8</v>
      </c>
      <c r="I185" s="37">
        <f t="shared" si="111"/>
        <v>6</v>
      </c>
    </row>
    <row r="186" spans="1:9" ht="39" customHeight="1" x14ac:dyDescent="0.25">
      <c r="A186" s="35">
        <v>2282</v>
      </c>
      <c r="B186" s="46"/>
      <c r="C186" s="21" t="s">
        <v>48</v>
      </c>
      <c r="D186" s="47">
        <v>17.8</v>
      </c>
      <c r="E186" s="47">
        <v>17.8</v>
      </c>
      <c r="F186" s="47"/>
      <c r="G186" s="47"/>
      <c r="H186" s="37">
        <f t="shared" ref="H186" si="112">D186+F186</f>
        <v>17.8</v>
      </c>
      <c r="I186" s="37">
        <f t="shared" si="111"/>
        <v>17.8</v>
      </c>
    </row>
    <row r="187" spans="1:9" ht="21" customHeight="1" x14ac:dyDescent="0.25">
      <c r="A187" s="35">
        <v>3000</v>
      </c>
      <c r="B187" s="46"/>
      <c r="C187" s="36" t="s">
        <v>59</v>
      </c>
      <c r="D187" s="47">
        <f>D188</f>
        <v>0</v>
      </c>
      <c r="E187" s="47">
        <f t="shared" ref="E187:H187" si="113">E188</f>
        <v>0</v>
      </c>
      <c r="F187" s="47">
        <f t="shared" si="113"/>
        <v>580</v>
      </c>
      <c r="G187" s="47">
        <f t="shared" si="113"/>
        <v>573.4</v>
      </c>
      <c r="H187" s="47">
        <f t="shared" si="113"/>
        <v>580</v>
      </c>
      <c r="I187" s="47">
        <f>I188</f>
        <v>573.4</v>
      </c>
    </row>
    <row r="188" spans="1:9" ht="20.25" customHeight="1" x14ac:dyDescent="0.25">
      <c r="A188" s="35">
        <v>3132</v>
      </c>
      <c r="B188" s="46"/>
      <c r="C188" s="36" t="s">
        <v>60</v>
      </c>
      <c r="D188" s="47"/>
      <c r="E188" s="47"/>
      <c r="F188" s="47">
        <v>580</v>
      </c>
      <c r="G188" s="47">
        <v>573.4</v>
      </c>
      <c r="H188" s="37">
        <f t="shared" ref="H188" si="114">D188+F188</f>
        <v>580</v>
      </c>
      <c r="I188" s="37">
        <f t="shared" ref="I188" si="115">E188+G188</f>
        <v>573.4</v>
      </c>
    </row>
    <row r="189" spans="1:9" s="5" customFormat="1" ht="21" customHeight="1" x14ac:dyDescent="0.2">
      <c r="A189" s="44">
        <v>4711141</v>
      </c>
      <c r="B189" s="43" t="s">
        <v>65</v>
      </c>
      <c r="C189" s="44" t="s">
        <v>66</v>
      </c>
      <c r="D189" s="45">
        <f>D190</f>
        <v>42416.5</v>
      </c>
      <c r="E189" s="45">
        <f t="shared" ref="E189:I189" si="116">E190</f>
        <v>39220.1</v>
      </c>
      <c r="F189" s="45">
        <f t="shared" si="116"/>
        <v>0</v>
      </c>
      <c r="G189" s="45">
        <f t="shared" si="116"/>
        <v>8</v>
      </c>
      <c r="H189" s="45">
        <f t="shared" si="116"/>
        <v>42416.5</v>
      </c>
      <c r="I189" s="45">
        <f t="shared" si="116"/>
        <v>39228.1</v>
      </c>
    </row>
    <row r="190" spans="1:9" ht="21" customHeight="1" x14ac:dyDescent="0.25">
      <c r="A190" s="35">
        <v>2000</v>
      </c>
      <c r="B190" s="22"/>
      <c r="C190" s="36" t="s">
        <v>20</v>
      </c>
      <c r="D190" s="37">
        <f>D191+D193+D194</f>
        <v>42416.5</v>
      </c>
      <c r="E190" s="37">
        <f t="shared" ref="E190:I190" si="117">E191+E193+E194</f>
        <v>39220.1</v>
      </c>
      <c r="F190" s="37">
        <f t="shared" si="117"/>
        <v>0</v>
      </c>
      <c r="G190" s="37">
        <f t="shared" si="117"/>
        <v>8</v>
      </c>
      <c r="H190" s="37">
        <f t="shared" si="117"/>
        <v>42416.5</v>
      </c>
      <c r="I190" s="37">
        <f t="shared" si="117"/>
        <v>39228.1</v>
      </c>
    </row>
    <row r="191" spans="1:9" ht="21" customHeight="1" x14ac:dyDescent="0.25">
      <c r="A191" s="35">
        <v>2110</v>
      </c>
      <c r="B191" s="22"/>
      <c r="C191" s="36" t="s">
        <v>21</v>
      </c>
      <c r="D191" s="37">
        <f>D192</f>
        <v>30600</v>
      </c>
      <c r="E191" s="37">
        <f t="shared" ref="E191:I191" si="118">E192</f>
        <v>30600</v>
      </c>
      <c r="F191" s="37">
        <f t="shared" si="118"/>
        <v>0</v>
      </c>
      <c r="G191" s="37">
        <f t="shared" si="118"/>
        <v>0</v>
      </c>
      <c r="H191" s="37">
        <f t="shared" si="118"/>
        <v>30600</v>
      </c>
      <c r="I191" s="37">
        <f t="shared" si="118"/>
        <v>30600</v>
      </c>
    </row>
    <row r="192" spans="1:9" ht="21" customHeight="1" x14ac:dyDescent="0.25">
      <c r="A192" s="35">
        <v>2111</v>
      </c>
      <c r="B192" s="22"/>
      <c r="C192" s="36" t="s">
        <v>22</v>
      </c>
      <c r="D192" s="37">
        <v>30600</v>
      </c>
      <c r="E192" s="37">
        <v>30600</v>
      </c>
      <c r="F192" s="37"/>
      <c r="G192" s="37"/>
      <c r="H192" s="37">
        <f>D192+F192</f>
        <v>30600</v>
      </c>
      <c r="I192" s="37">
        <f>E192+G192</f>
        <v>30600</v>
      </c>
    </row>
    <row r="193" spans="1:9" ht="21" customHeight="1" x14ac:dyDescent="0.25">
      <c r="A193" s="35">
        <v>2120</v>
      </c>
      <c r="B193" s="46"/>
      <c r="C193" s="36" t="s">
        <v>23</v>
      </c>
      <c r="D193" s="47">
        <v>6732</v>
      </c>
      <c r="E193" s="47">
        <v>6732</v>
      </c>
      <c r="F193" s="47"/>
      <c r="G193" s="47"/>
      <c r="H193" s="37">
        <f>D193+F193</f>
        <v>6732</v>
      </c>
      <c r="I193" s="37">
        <f>E193+G193</f>
        <v>6732</v>
      </c>
    </row>
    <row r="194" spans="1:9" ht="21" customHeight="1" x14ac:dyDescent="0.25">
      <c r="A194" s="35">
        <v>2200</v>
      </c>
      <c r="B194" s="46"/>
      <c r="C194" s="36" t="s">
        <v>47</v>
      </c>
      <c r="D194" s="47">
        <f>D195+D196+D197+D202</f>
        <v>5084.5</v>
      </c>
      <c r="E194" s="47">
        <f t="shared" ref="E194:I194" si="119">E195+E196+E197+E202</f>
        <v>1888.1</v>
      </c>
      <c r="F194" s="47">
        <f t="shared" si="119"/>
        <v>0</v>
      </c>
      <c r="G194" s="47">
        <f t="shared" si="119"/>
        <v>8</v>
      </c>
      <c r="H194" s="47">
        <f t="shared" si="119"/>
        <v>5084.5</v>
      </c>
      <c r="I194" s="47">
        <f t="shared" si="119"/>
        <v>1896.1</v>
      </c>
    </row>
    <row r="195" spans="1:9" ht="21" customHeight="1" x14ac:dyDescent="0.25">
      <c r="A195" s="35">
        <v>2210</v>
      </c>
      <c r="B195" s="46"/>
      <c r="C195" s="36" t="s">
        <v>25</v>
      </c>
      <c r="D195" s="47">
        <v>706</v>
      </c>
      <c r="E195" s="47">
        <v>386.8</v>
      </c>
      <c r="F195" s="47"/>
      <c r="G195" s="47">
        <v>8</v>
      </c>
      <c r="H195" s="37">
        <f>D195+F195</f>
        <v>706</v>
      </c>
      <c r="I195" s="37">
        <f>E195+G195</f>
        <v>394.8</v>
      </c>
    </row>
    <row r="196" spans="1:9" ht="21" customHeight="1" x14ac:dyDescent="0.25">
      <c r="A196" s="35">
        <v>2240</v>
      </c>
      <c r="B196" s="46"/>
      <c r="C196" s="36" t="s">
        <v>28</v>
      </c>
      <c r="D196" s="47">
        <v>2880.5</v>
      </c>
      <c r="E196" s="47">
        <v>917</v>
      </c>
      <c r="F196" s="47"/>
      <c r="G196" s="47"/>
      <c r="H196" s="37">
        <f t="shared" ref="H196:I196" si="120">D196+F196</f>
        <v>2880.5</v>
      </c>
      <c r="I196" s="37">
        <f t="shared" si="120"/>
        <v>917</v>
      </c>
    </row>
    <row r="197" spans="1:9" ht="21" customHeight="1" x14ac:dyDescent="0.25">
      <c r="A197" s="35">
        <v>2270</v>
      </c>
      <c r="B197" s="46"/>
      <c r="C197" s="21" t="s">
        <v>57</v>
      </c>
      <c r="D197" s="47">
        <f>D198+D199+D200+D201</f>
        <v>1468</v>
      </c>
      <c r="E197" s="47">
        <f t="shared" ref="E197:I197" si="121">E198+E199+E200+E201</f>
        <v>581.29999999999995</v>
      </c>
      <c r="F197" s="47">
        <f t="shared" si="121"/>
        <v>0</v>
      </c>
      <c r="G197" s="47">
        <f t="shared" si="121"/>
        <v>0</v>
      </c>
      <c r="H197" s="47">
        <f t="shared" si="121"/>
        <v>1468</v>
      </c>
      <c r="I197" s="47">
        <f t="shared" si="121"/>
        <v>581.29999999999995</v>
      </c>
    </row>
    <row r="198" spans="1:9" ht="21" customHeight="1" x14ac:dyDescent="0.25">
      <c r="A198" s="35">
        <v>2271</v>
      </c>
      <c r="B198" s="46"/>
      <c r="C198" s="21" t="s">
        <v>31</v>
      </c>
      <c r="D198" s="47">
        <v>975.4</v>
      </c>
      <c r="E198" s="47">
        <v>439.2</v>
      </c>
      <c r="F198" s="47"/>
      <c r="G198" s="47"/>
      <c r="H198" s="37">
        <f>D198+F198</f>
        <v>975.4</v>
      </c>
      <c r="I198" s="37">
        <f>E198+G198</f>
        <v>439.2</v>
      </c>
    </row>
    <row r="199" spans="1:9" ht="21" customHeight="1" x14ac:dyDescent="0.25">
      <c r="A199" s="35">
        <v>2272</v>
      </c>
      <c r="B199" s="46"/>
      <c r="C199" s="21" t="s">
        <v>32</v>
      </c>
      <c r="D199" s="47">
        <v>32.1</v>
      </c>
      <c r="E199" s="47">
        <v>31.5</v>
      </c>
      <c r="F199" s="47"/>
      <c r="G199" s="47"/>
      <c r="H199" s="37">
        <f t="shared" ref="H199:I202" si="122">D199+F199</f>
        <v>32.1</v>
      </c>
      <c r="I199" s="37">
        <f t="shared" si="122"/>
        <v>31.5</v>
      </c>
    </row>
    <row r="200" spans="1:9" ht="21" customHeight="1" x14ac:dyDescent="0.25">
      <c r="A200" s="35">
        <v>2273</v>
      </c>
      <c r="B200" s="46"/>
      <c r="C200" s="21" t="s">
        <v>33</v>
      </c>
      <c r="D200" s="47">
        <v>331.2</v>
      </c>
      <c r="E200" s="47">
        <v>80.2</v>
      </c>
      <c r="F200" s="47"/>
      <c r="G200" s="47"/>
      <c r="H200" s="37">
        <f t="shared" si="122"/>
        <v>331.2</v>
      </c>
      <c r="I200" s="37">
        <f t="shared" si="122"/>
        <v>80.2</v>
      </c>
    </row>
    <row r="201" spans="1:9" ht="21" customHeight="1" x14ac:dyDescent="0.25">
      <c r="A201" s="35">
        <v>2275</v>
      </c>
      <c r="B201" s="22"/>
      <c r="C201" s="21" t="s">
        <v>96</v>
      </c>
      <c r="D201" s="37">
        <v>129.30000000000001</v>
      </c>
      <c r="E201" s="37">
        <v>30.4</v>
      </c>
      <c r="F201" s="37"/>
      <c r="G201" s="37"/>
      <c r="H201" s="37">
        <f t="shared" si="122"/>
        <v>129.30000000000001</v>
      </c>
      <c r="I201" s="37">
        <f t="shared" si="122"/>
        <v>30.4</v>
      </c>
    </row>
    <row r="202" spans="1:9" ht="39.75" customHeight="1" x14ac:dyDescent="0.25">
      <c r="A202" s="35">
        <v>2282</v>
      </c>
      <c r="B202" s="46"/>
      <c r="C202" s="21" t="s">
        <v>48</v>
      </c>
      <c r="D202" s="47">
        <v>30</v>
      </c>
      <c r="E202" s="47">
        <v>3</v>
      </c>
      <c r="F202" s="47"/>
      <c r="G202" s="47"/>
      <c r="H202" s="37">
        <f t="shared" ref="H202" si="123">D202+F202</f>
        <v>30</v>
      </c>
      <c r="I202" s="37">
        <f t="shared" si="122"/>
        <v>3</v>
      </c>
    </row>
    <row r="203" spans="1:9" s="5" customFormat="1" ht="21" customHeight="1" x14ac:dyDescent="0.2">
      <c r="A203" s="44">
        <v>4711142</v>
      </c>
      <c r="B203" s="43" t="s">
        <v>65</v>
      </c>
      <c r="C203" s="44" t="s">
        <v>67</v>
      </c>
      <c r="D203" s="45">
        <f>D204</f>
        <v>90.5</v>
      </c>
      <c r="E203" s="45">
        <f t="shared" ref="E203:I203" si="124">E204</f>
        <v>85.1</v>
      </c>
      <c r="F203" s="45">
        <f t="shared" si="124"/>
        <v>0</v>
      </c>
      <c r="G203" s="45">
        <f t="shared" si="124"/>
        <v>0</v>
      </c>
      <c r="H203" s="45">
        <f t="shared" si="124"/>
        <v>90.5</v>
      </c>
      <c r="I203" s="45">
        <f t="shared" si="124"/>
        <v>85.1</v>
      </c>
    </row>
    <row r="204" spans="1:9" ht="21" customHeight="1" x14ac:dyDescent="0.25">
      <c r="A204" s="35">
        <v>2000</v>
      </c>
      <c r="B204" s="22"/>
      <c r="C204" s="36" t="s">
        <v>20</v>
      </c>
      <c r="D204" s="37">
        <f>D205+D207</f>
        <v>90.5</v>
      </c>
      <c r="E204" s="37">
        <f t="shared" ref="E204:I204" si="125">E205+E207</f>
        <v>85.1</v>
      </c>
      <c r="F204" s="37">
        <f t="shared" si="125"/>
        <v>0</v>
      </c>
      <c r="G204" s="37">
        <f t="shared" si="125"/>
        <v>0</v>
      </c>
      <c r="H204" s="37">
        <f t="shared" si="125"/>
        <v>90.5</v>
      </c>
      <c r="I204" s="37">
        <f t="shared" si="125"/>
        <v>85.1</v>
      </c>
    </row>
    <row r="205" spans="1:9" ht="21" customHeight="1" x14ac:dyDescent="0.25">
      <c r="A205" s="35">
        <v>2200</v>
      </c>
      <c r="B205" s="46"/>
      <c r="C205" s="36" t="s">
        <v>47</v>
      </c>
      <c r="D205" s="47">
        <f>D206</f>
        <v>0</v>
      </c>
      <c r="E205" s="47">
        <f t="shared" ref="E205:I205" si="126">E206</f>
        <v>0</v>
      </c>
      <c r="F205" s="47">
        <f t="shared" si="126"/>
        <v>0</v>
      </c>
      <c r="G205" s="47">
        <f t="shared" si="126"/>
        <v>0</v>
      </c>
      <c r="H205" s="47">
        <f t="shared" si="126"/>
        <v>0</v>
      </c>
      <c r="I205" s="47">
        <f t="shared" si="126"/>
        <v>0</v>
      </c>
    </row>
    <row r="206" spans="1:9" ht="21" customHeight="1" x14ac:dyDescent="0.25">
      <c r="A206" s="35">
        <v>2240</v>
      </c>
      <c r="B206" s="46"/>
      <c r="C206" s="36" t="s">
        <v>28</v>
      </c>
      <c r="D206" s="47">
        <v>0</v>
      </c>
      <c r="E206" s="47">
        <v>0</v>
      </c>
      <c r="F206" s="47"/>
      <c r="G206" s="47"/>
      <c r="H206" s="37">
        <f t="shared" ref="H206:I206" si="127">D206+F206</f>
        <v>0</v>
      </c>
      <c r="I206" s="37">
        <f t="shared" si="127"/>
        <v>0</v>
      </c>
    </row>
    <row r="207" spans="1:9" ht="21" customHeight="1" x14ac:dyDescent="0.25">
      <c r="A207" s="35">
        <v>2700</v>
      </c>
      <c r="B207" s="46"/>
      <c r="C207" s="21" t="s">
        <v>58</v>
      </c>
      <c r="D207" s="47">
        <f>D208</f>
        <v>90.5</v>
      </c>
      <c r="E207" s="47">
        <f t="shared" ref="E207:G207" si="128">E208</f>
        <v>85.1</v>
      </c>
      <c r="F207" s="47">
        <f t="shared" si="128"/>
        <v>0</v>
      </c>
      <c r="G207" s="47">
        <f t="shared" si="128"/>
        <v>0</v>
      </c>
      <c r="H207" s="37">
        <f t="shared" ref="H207:H208" si="129">D207+F207</f>
        <v>90.5</v>
      </c>
      <c r="I207" s="37">
        <f t="shared" ref="I207:I208" si="130">E207+G207</f>
        <v>85.1</v>
      </c>
    </row>
    <row r="208" spans="1:9" ht="21" customHeight="1" x14ac:dyDescent="0.25">
      <c r="A208" s="35">
        <v>2730</v>
      </c>
      <c r="B208" s="46"/>
      <c r="C208" s="21" t="s">
        <v>38</v>
      </c>
      <c r="D208" s="47">
        <v>90.5</v>
      </c>
      <c r="E208" s="47">
        <v>85.1</v>
      </c>
      <c r="F208" s="47"/>
      <c r="G208" s="47"/>
      <c r="H208" s="37">
        <f t="shared" si="129"/>
        <v>90.5</v>
      </c>
      <c r="I208" s="37">
        <f t="shared" si="130"/>
        <v>85.1</v>
      </c>
    </row>
    <row r="209" spans="1:9" s="5" customFormat="1" ht="39" customHeight="1" x14ac:dyDescent="0.2">
      <c r="A209" s="44">
        <v>4711151</v>
      </c>
      <c r="B209" s="43" t="s">
        <v>65</v>
      </c>
      <c r="C209" s="44" t="s">
        <v>103</v>
      </c>
      <c r="D209" s="45">
        <f>D210</f>
        <v>4039.3999999999996</v>
      </c>
      <c r="E209" s="45">
        <f t="shared" ref="E209:I209" si="131">E210</f>
        <v>3872.3999999999996</v>
      </c>
      <c r="F209" s="45">
        <f t="shared" si="131"/>
        <v>0</v>
      </c>
      <c r="G209" s="45">
        <f t="shared" si="131"/>
        <v>0</v>
      </c>
      <c r="H209" s="45">
        <f t="shared" si="131"/>
        <v>4039.3999999999996</v>
      </c>
      <c r="I209" s="45">
        <f t="shared" si="131"/>
        <v>3872.3999999999996</v>
      </c>
    </row>
    <row r="210" spans="1:9" ht="21" customHeight="1" x14ac:dyDescent="0.25">
      <c r="A210" s="35">
        <v>2000</v>
      </c>
      <c r="B210" s="22"/>
      <c r="C210" s="36" t="s">
        <v>20</v>
      </c>
      <c r="D210" s="37">
        <f>D211+D213+D214</f>
        <v>4039.3999999999996</v>
      </c>
      <c r="E210" s="37">
        <f t="shared" ref="E210:I210" si="132">E211+E213+E214</f>
        <v>3872.3999999999996</v>
      </c>
      <c r="F210" s="37">
        <f t="shared" si="132"/>
        <v>0</v>
      </c>
      <c r="G210" s="37">
        <f t="shared" si="132"/>
        <v>0</v>
      </c>
      <c r="H210" s="37">
        <f t="shared" si="132"/>
        <v>4039.3999999999996</v>
      </c>
      <c r="I210" s="37">
        <f t="shared" si="132"/>
        <v>3872.3999999999996</v>
      </c>
    </row>
    <row r="211" spans="1:9" ht="21" customHeight="1" x14ac:dyDescent="0.25">
      <c r="A211" s="35">
        <v>2110</v>
      </c>
      <c r="B211" s="22"/>
      <c r="C211" s="36" t="s">
        <v>21</v>
      </c>
      <c r="D211" s="37">
        <f>D212</f>
        <v>2792.7</v>
      </c>
      <c r="E211" s="37">
        <f t="shared" ref="E211:I211" si="133">E212</f>
        <v>2792.7</v>
      </c>
      <c r="F211" s="37">
        <f t="shared" si="133"/>
        <v>0</v>
      </c>
      <c r="G211" s="37">
        <f t="shared" si="133"/>
        <v>0</v>
      </c>
      <c r="H211" s="37">
        <f t="shared" si="133"/>
        <v>2792.7</v>
      </c>
      <c r="I211" s="37">
        <f t="shared" si="133"/>
        <v>2792.7</v>
      </c>
    </row>
    <row r="212" spans="1:9" ht="21" customHeight="1" x14ac:dyDescent="0.25">
      <c r="A212" s="35">
        <v>2111</v>
      </c>
      <c r="B212" s="22"/>
      <c r="C212" s="36" t="s">
        <v>22</v>
      </c>
      <c r="D212" s="37">
        <v>2792.7</v>
      </c>
      <c r="E212" s="37">
        <v>2792.7</v>
      </c>
      <c r="F212" s="37"/>
      <c r="G212" s="37"/>
      <c r="H212" s="37">
        <f>D212+F212</f>
        <v>2792.7</v>
      </c>
      <c r="I212" s="37">
        <f>E212+G212</f>
        <v>2792.7</v>
      </c>
    </row>
    <row r="213" spans="1:9" ht="21" customHeight="1" x14ac:dyDescent="0.25">
      <c r="A213" s="35">
        <v>2120</v>
      </c>
      <c r="B213" s="46"/>
      <c r="C213" s="36" t="s">
        <v>23</v>
      </c>
      <c r="D213" s="47">
        <v>614.4</v>
      </c>
      <c r="E213" s="47">
        <v>614.4</v>
      </c>
      <c r="F213" s="47"/>
      <c r="G213" s="47"/>
      <c r="H213" s="37">
        <f>D213+F213</f>
        <v>614.4</v>
      </c>
      <c r="I213" s="37">
        <f>E213+G213</f>
        <v>614.4</v>
      </c>
    </row>
    <row r="214" spans="1:9" ht="21" customHeight="1" x14ac:dyDescent="0.25">
      <c r="A214" s="35">
        <v>2200</v>
      </c>
      <c r="B214" s="46"/>
      <c r="C214" s="36" t="s">
        <v>47</v>
      </c>
      <c r="D214" s="47">
        <f>D215+D216+D217+D218+D223</f>
        <v>632.29999999999995</v>
      </c>
      <c r="E214" s="47">
        <f t="shared" ref="E214:I214" si="134">E215+E216+E217+E218+E223</f>
        <v>465.29999999999995</v>
      </c>
      <c r="F214" s="47">
        <f t="shared" si="134"/>
        <v>0</v>
      </c>
      <c r="G214" s="47">
        <f t="shared" si="134"/>
        <v>0</v>
      </c>
      <c r="H214" s="47">
        <f t="shared" si="134"/>
        <v>632.29999999999995</v>
      </c>
      <c r="I214" s="47">
        <f t="shared" si="134"/>
        <v>465.29999999999995</v>
      </c>
    </row>
    <row r="215" spans="1:9" ht="21" customHeight="1" x14ac:dyDescent="0.25">
      <c r="A215" s="35">
        <v>2210</v>
      </c>
      <c r="B215" s="46"/>
      <c r="C215" s="36" t="s">
        <v>25</v>
      </c>
      <c r="D215" s="47">
        <v>90.6</v>
      </c>
      <c r="E215" s="47">
        <v>80.400000000000006</v>
      </c>
      <c r="F215" s="47"/>
      <c r="G215" s="47"/>
      <c r="H215" s="37">
        <f>D215+F215</f>
        <v>90.6</v>
      </c>
      <c r="I215" s="37">
        <f>E215+G215</f>
        <v>80.400000000000006</v>
      </c>
    </row>
    <row r="216" spans="1:9" ht="21" customHeight="1" x14ac:dyDescent="0.25">
      <c r="A216" s="35">
        <v>2220</v>
      </c>
      <c r="B216" s="46"/>
      <c r="C216" s="36" t="s">
        <v>56</v>
      </c>
      <c r="D216" s="47">
        <v>0</v>
      </c>
      <c r="E216" s="47">
        <v>0</v>
      </c>
      <c r="F216" s="47"/>
      <c r="G216" s="47"/>
      <c r="H216" s="37">
        <f t="shared" ref="H216" si="135">D216+F216</f>
        <v>0</v>
      </c>
      <c r="I216" s="37">
        <f t="shared" ref="I216" si="136">E216+G216</f>
        <v>0</v>
      </c>
    </row>
    <row r="217" spans="1:9" ht="21" customHeight="1" x14ac:dyDescent="0.25">
      <c r="A217" s="35">
        <v>2240</v>
      </c>
      <c r="B217" s="46"/>
      <c r="C217" s="36" t="s">
        <v>28</v>
      </c>
      <c r="D217" s="47">
        <v>310</v>
      </c>
      <c r="E217" s="47">
        <v>181.6</v>
      </c>
      <c r="F217" s="47"/>
      <c r="G217" s="47"/>
      <c r="H217" s="37">
        <f t="shared" ref="H217" si="137">D217+F217</f>
        <v>310</v>
      </c>
      <c r="I217" s="37">
        <f t="shared" ref="I217" si="138">E217+G217</f>
        <v>181.6</v>
      </c>
    </row>
    <row r="218" spans="1:9" ht="21" customHeight="1" x14ac:dyDescent="0.25">
      <c r="A218" s="35">
        <v>2270</v>
      </c>
      <c r="B218" s="46"/>
      <c r="C218" s="21" t="s">
        <v>57</v>
      </c>
      <c r="D218" s="47">
        <f>D219+D220+D221+D222</f>
        <v>199.79999999999998</v>
      </c>
      <c r="E218" s="47">
        <f t="shared" ref="E218:I218" si="139">E219+E220+E221+E222</f>
        <v>171.39999999999998</v>
      </c>
      <c r="F218" s="47">
        <f t="shared" si="139"/>
        <v>0</v>
      </c>
      <c r="G218" s="47">
        <f t="shared" si="139"/>
        <v>0</v>
      </c>
      <c r="H218" s="47">
        <f t="shared" si="139"/>
        <v>199.79999999999998</v>
      </c>
      <c r="I218" s="47">
        <f t="shared" si="139"/>
        <v>171.39999999999998</v>
      </c>
    </row>
    <row r="219" spans="1:9" ht="21" customHeight="1" x14ac:dyDescent="0.25">
      <c r="A219" s="35">
        <v>2271</v>
      </c>
      <c r="B219" s="46"/>
      <c r="C219" s="21" t="s">
        <v>31</v>
      </c>
      <c r="D219" s="47">
        <v>0</v>
      </c>
      <c r="E219" s="47">
        <v>0</v>
      </c>
      <c r="F219" s="47"/>
      <c r="G219" s="47"/>
      <c r="H219" s="37">
        <f>D219+F219</f>
        <v>0</v>
      </c>
      <c r="I219" s="37">
        <f>E219+G219</f>
        <v>0</v>
      </c>
    </row>
    <row r="220" spans="1:9" ht="21" customHeight="1" x14ac:dyDescent="0.25">
      <c r="A220" s="35">
        <v>2272</v>
      </c>
      <c r="B220" s="46"/>
      <c r="C220" s="21" t="s">
        <v>32</v>
      </c>
      <c r="D220" s="47">
        <v>5.2</v>
      </c>
      <c r="E220" s="47">
        <v>4.7</v>
      </c>
      <c r="F220" s="47"/>
      <c r="G220" s="47"/>
      <c r="H220" s="37">
        <f t="shared" ref="H220:H223" si="140">D220+F220</f>
        <v>5.2</v>
      </c>
      <c r="I220" s="37">
        <f t="shared" ref="I220:I223" si="141">E220+G220</f>
        <v>4.7</v>
      </c>
    </row>
    <row r="221" spans="1:9" ht="21" customHeight="1" x14ac:dyDescent="0.25">
      <c r="A221" s="35">
        <v>2273</v>
      </c>
      <c r="B221" s="46"/>
      <c r="C221" s="21" t="s">
        <v>33</v>
      </c>
      <c r="D221" s="47">
        <v>180.2</v>
      </c>
      <c r="E221" s="47">
        <v>166.7</v>
      </c>
      <c r="F221" s="47"/>
      <c r="G221" s="47"/>
      <c r="H221" s="37">
        <f t="shared" si="140"/>
        <v>180.2</v>
      </c>
      <c r="I221" s="37">
        <f t="shared" si="141"/>
        <v>166.7</v>
      </c>
    </row>
    <row r="222" spans="1:9" ht="21" customHeight="1" x14ac:dyDescent="0.25">
      <c r="A222" s="35">
        <v>2275</v>
      </c>
      <c r="B222" s="22"/>
      <c r="C222" s="21" t="s">
        <v>96</v>
      </c>
      <c r="D222" s="37">
        <v>14.4</v>
      </c>
      <c r="E222" s="37">
        <v>0</v>
      </c>
      <c r="F222" s="37"/>
      <c r="G222" s="37"/>
      <c r="H222" s="37">
        <f t="shared" si="140"/>
        <v>14.4</v>
      </c>
      <c r="I222" s="37">
        <f t="shared" si="141"/>
        <v>0</v>
      </c>
    </row>
    <row r="223" spans="1:9" ht="44.25" customHeight="1" x14ac:dyDescent="0.25">
      <c r="A223" s="35">
        <v>2282</v>
      </c>
      <c r="B223" s="46"/>
      <c r="C223" s="21" t="s">
        <v>48</v>
      </c>
      <c r="D223" s="47">
        <v>31.9</v>
      </c>
      <c r="E223" s="47">
        <v>31.9</v>
      </c>
      <c r="F223" s="47"/>
      <c r="G223" s="47"/>
      <c r="H223" s="37">
        <f t="shared" si="140"/>
        <v>31.9</v>
      </c>
      <c r="I223" s="37">
        <f t="shared" si="141"/>
        <v>31.9</v>
      </c>
    </row>
    <row r="224" spans="1:9" s="5" customFormat="1" ht="39" customHeight="1" x14ac:dyDescent="0.2">
      <c r="A224" s="44">
        <v>4711152</v>
      </c>
      <c r="B224" s="43" t="s">
        <v>65</v>
      </c>
      <c r="C224" s="44" t="s">
        <v>104</v>
      </c>
      <c r="D224" s="45">
        <f>D225</f>
        <v>1351.1000000000001</v>
      </c>
      <c r="E224" s="45">
        <f t="shared" ref="E224" si="142">E225</f>
        <v>1351.1000000000001</v>
      </c>
      <c r="F224" s="45">
        <f t="shared" ref="F224" si="143">F225</f>
        <v>0</v>
      </c>
      <c r="G224" s="45">
        <f t="shared" ref="G224" si="144">G225</f>
        <v>0</v>
      </c>
      <c r="H224" s="45">
        <f t="shared" ref="H224" si="145">H225</f>
        <v>1351.1000000000001</v>
      </c>
      <c r="I224" s="45">
        <f t="shared" ref="I224" si="146">I225</f>
        <v>1351.1000000000001</v>
      </c>
    </row>
    <row r="225" spans="1:9" ht="21" customHeight="1" x14ac:dyDescent="0.25">
      <c r="A225" s="35">
        <v>2000</v>
      </c>
      <c r="B225" s="22"/>
      <c r="C225" s="36" t="s">
        <v>20</v>
      </c>
      <c r="D225" s="37">
        <f>D226+D228</f>
        <v>1351.1000000000001</v>
      </c>
      <c r="E225" s="37">
        <f t="shared" ref="E225" si="147">E226+E228</f>
        <v>1351.1000000000001</v>
      </c>
      <c r="F225" s="37">
        <f t="shared" ref="F225" si="148">F226+F228</f>
        <v>0</v>
      </c>
      <c r="G225" s="37">
        <f t="shared" ref="G225" si="149">G226+G228</f>
        <v>0</v>
      </c>
      <c r="H225" s="37">
        <f t="shared" ref="H225" si="150">H226+H228</f>
        <v>1351.1000000000001</v>
      </c>
      <c r="I225" s="37">
        <f t="shared" ref="I225" si="151">I226+I228</f>
        <v>1351.1000000000001</v>
      </c>
    </row>
    <row r="226" spans="1:9" ht="21" customHeight="1" x14ac:dyDescent="0.25">
      <c r="A226" s="35">
        <v>2110</v>
      </c>
      <c r="B226" s="22"/>
      <c r="C226" s="36" t="s">
        <v>21</v>
      </c>
      <c r="D226" s="37">
        <f>D227</f>
        <v>1107.4000000000001</v>
      </c>
      <c r="E226" s="37">
        <f t="shared" ref="E226:I226" si="152">E227</f>
        <v>1107.4000000000001</v>
      </c>
      <c r="F226" s="37">
        <f t="shared" si="152"/>
        <v>0</v>
      </c>
      <c r="G226" s="37">
        <f t="shared" si="152"/>
        <v>0</v>
      </c>
      <c r="H226" s="37">
        <f t="shared" si="152"/>
        <v>1107.4000000000001</v>
      </c>
      <c r="I226" s="37">
        <f t="shared" si="152"/>
        <v>1107.4000000000001</v>
      </c>
    </row>
    <row r="227" spans="1:9" ht="21" customHeight="1" x14ac:dyDescent="0.25">
      <c r="A227" s="35">
        <v>2111</v>
      </c>
      <c r="B227" s="22"/>
      <c r="C227" s="36" t="s">
        <v>22</v>
      </c>
      <c r="D227" s="37">
        <v>1107.4000000000001</v>
      </c>
      <c r="E227" s="37">
        <v>1107.4000000000001</v>
      </c>
      <c r="F227" s="37"/>
      <c r="G227" s="37"/>
      <c r="H227" s="37">
        <f>D227+F227</f>
        <v>1107.4000000000001</v>
      </c>
      <c r="I227" s="37">
        <f>E227+G227</f>
        <v>1107.4000000000001</v>
      </c>
    </row>
    <row r="228" spans="1:9" ht="21" customHeight="1" x14ac:dyDescent="0.25">
      <c r="A228" s="35">
        <v>2120</v>
      </c>
      <c r="B228" s="46"/>
      <c r="C228" s="36" t="s">
        <v>23</v>
      </c>
      <c r="D228" s="47">
        <v>243.7</v>
      </c>
      <c r="E228" s="47">
        <v>243.7</v>
      </c>
      <c r="F228" s="47"/>
      <c r="G228" s="47"/>
      <c r="H228" s="37">
        <f>D228+F228</f>
        <v>243.7</v>
      </c>
      <c r="I228" s="37">
        <f>E228+G228</f>
        <v>243.7</v>
      </c>
    </row>
    <row r="229" spans="1:9" s="5" customFormat="1" ht="58.5" customHeight="1" x14ac:dyDescent="0.2">
      <c r="A229" s="44">
        <v>4711200</v>
      </c>
      <c r="B229" s="43" t="s">
        <v>65</v>
      </c>
      <c r="C229" s="44" t="s">
        <v>105</v>
      </c>
      <c r="D229" s="45">
        <f>D230</f>
        <v>1833.6</v>
      </c>
      <c r="E229" s="45">
        <f t="shared" ref="E229" si="153">E230</f>
        <v>1291.0999999999999</v>
      </c>
      <c r="F229" s="45">
        <f t="shared" ref="F229" si="154">F230</f>
        <v>0</v>
      </c>
      <c r="G229" s="45">
        <f t="shared" ref="G229" si="155">G230</f>
        <v>0</v>
      </c>
      <c r="H229" s="45">
        <f t="shared" ref="H229" si="156">H230</f>
        <v>1833.6</v>
      </c>
      <c r="I229" s="45">
        <f t="shared" ref="I229" si="157">I230</f>
        <v>1291.0999999999999</v>
      </c>
    </row>
    <row r="230" spans="1:9" ht="22.5" customHeight="1" x14ac:dyDescent="0.25">
      <c r="A230" s="35">
        <v>2000</v>
      </c>
      <c r="B230" s="22"/>
      <c r="C230" s="36" t="s">
        <v>20</v>
      </c>
      <c r="D230" s="37">
        <f>D231+D233+D234</f>
        <v>1833.6</v>
      </c>
      <c r="E230" s="37">
        <f t="shared" ref="E230:I230" si="158">E231+E233+E234</f>
        <v>1291.0999999999999</v>
      </c>
      <c r="F230" s="37">
        <f t="shared" si="158"/>
        <v>0</v>
      </c>
      <c r="G230" s="37">
        <f t="shared" si="158"/>
        <v>0</v>
      </c>
      <c r="H230" s="37">
        <f t="shared" si="158"/>
        <v>1833.6</v>
      </c>
      <c r="I230" s="37">
        <f t="shared" si="158"/>
        <v>1291.0999999999999</v>
      </c>
    </row>
    <row r="231" spans="1:9" ht="22.5" customHeight="1" x14ac:dyDescent="0.25">
      <c r="A231" s="35">
        <v>2110</v>
      </c>
      <c r="B231" s="22"/>
      <c r="C231" s="36" t="s">
        <v>21</v>
      </c>
      <c r="D231" s="37">
        <f>D232</f>
        <v>977.9</v>
      </c>
      <c r="E231" s="37">
        <f t="shared" ref="E231:I231" si="159">E232</f>
        <v>977.9</v>
      </c>
      <c r="F231" s="37">
        <f t="shared" si="159"/>
        <v>0</v>
      </c>
      <c r="G231" s="37">
        <f t="shared" si="159"/>
        <v>0</v>
      </c>
      <c r="H231" s="37">
        <f t="shared" si="159"/>
        <v>977.9</v>
      </c>
      <c r="I231" s="37">
        <f t="shared" si="159"/>
        <v>977.9</v>
      </c>
    </row>
    <row r="232" spans="1:9" ht="22.5" customHeight="1" x14ac:dyDescent="0.25">
      <c r="A232" s="35">
        <v>2111</v>
      </c>
      <c r="B232" s="22"/>
      <c r="C232" s="36" t="s">
        <v>22</v>
      </c>
      <c r="D232" s="37">
        <v>977.9</v>
      </c>
      <c r="E232" s="37">
        <v>977.9</v>
      </c>
      <c r="F232" s="37"/>
      <c r="G232" s="37"/>
      <c r="H232" s="37">
        <f t="shared" ref="H232:I234" si="160">D232+F232</f>
        <v>977.9</v>
      </c>
      <c r="I232" s="37">
        <f t="shared" si="160"/>
        <v>977.9</v>
      </c>
    </row>
    <row r="233" spans="1:9" ht="22.5" customHeight="1" x14ac:dyDescent="0.25">
      <c r="A233" s="35">
        <v>2120</v>
      </c>
      <c r="B233" s="46"/>
      <c r="C233" s="36" t="s">
        <v>23</v>
      </c>
      <c r="D233" s="47">
        <v>215.2</v>
      </c>
      <c r="E233" s="47">
        <v>215.2</v>
      </c>
      <c r="F233" s="47"/>
      <c r="G233" s="47"/>
      <c r="H233" s="37">
        <f t="shared" si="160"/>
        <v>215.2</v>
      </c>
      <c r="I233" s="37">
        <f t="shared" si="160"/>
        <v>215.2</v>
      </c>
    </row>
    <row r="234" spans="1:9" ht="22.5" customHeight="1" x14ac:dyDescent="0.25">
      <c r="A234" s="35">
        <v>2210</v>
      </c>
      <c r="B234" s="46"/>
      <c r="C234" s="36" t="s">
        <v>25</v>
      </c>
      <c r="D234" s="47">
        <v>640.5</v>
      </c>
      <c r="E234" s="47">
        <v>98</v>
      </c>
      <c r="F234" s="47"/>
      <c r="G234" s="47"/>
      <c r="H234" s="37">
        <f t="shared" si="160"/>
        <v>640.5</v>
      </c>
      <c r="I234" s="37">
        <f t="shared" si="160"/>
        <v>98</v>
      </c>
    </row>
    <row r="235" spans="1:9" s="5" customFormat="1" ht="63" customHeight="1" x14ac:dyDescent="0.2">
      <c r="A235" s="44">
        <v>4711210</v>
      </c>
      <c r="B235" s="43" t="s">
        <v>65</v>
      </c>
      <c r="C235" s="44" t="s">
        <v>124</v>
      </c>
      <c r="D235" s="45">
        <f>D236</f>
        <v>1735.8000000000002</v>
      </c>
      <c r="E235" s="45">
        <f t="shared" ref="E235:I235" si="161">E236</f>
        <v>1208</v>
      </c>
      <c r="F235" s="45">
        <f t="shared" si="161"/>
        <v>0</v>
      </c>
      <c r="G235" s="45">
        <f t="shared" si="161"/>
        <v>0</v>
      </c>
      <c r="H235" s="45">
        <f t="shared" si="161"/>
        <v>1735.8000000000002</v>
      </c>
      <c r="I235" s="45">
        <f t="shared" si="161"/>
        <v>1208</v>
      </c>
    </row>
    <row r="236" spans="1:9" ht="22.5" customHeight="1" x14ac:dyDescent="0.25">
      <c r="A236" s="35">
        <v>2000</v>
      </c>
      <c r="B236" s="22"/>
      <c r="C236" s="36" t="s">
        <v>20</v>
      </c>
      <c r="D236" s="37">
        <f>D237+D239+D240</f>
        <v>1735.8000000000002</v>
      </c>
      <c r="E236" s="37">
        <f t="shared" ref="E236:I236" si="162">E237+E239+E240</f>
        <v>1208</v>
      </c>
      <c r="F236" s="37">
        <f t="shared" si="162"/>
        <v>0</v>
      </c>
      <c r="G236" s="37">
        <f t="shared" si="162"/>
        <v>0</v>
      </c>
      <c r="H236" s="37">
        <f t="shared" si="162"/>
        <v>1735.8000000000002</v>
      </c>
      <c r="I236" s="37">
        <f t="shared" si="162"/>
        <v>1208</v>
      </c>
    </row>
    <row r="237" spans="1:9" ht="22.5" customHeight="1" x14ac:dyDescent="0.25">
      <c r="A237" s="35">
        <v>2110</v>
      </c>
      <c r="B237" s="22"/>
      <c r="C237" s="36" t="s">
        <v>21</v>
      </c>
      <c r="D237" s="37">
        <f>D238</f>
        <v>926.4</v>
      </c>
      <c r="E237" s="37">
        <f t="shared" ref="E237:I237" si="163">E238</f>
        <v>562.79999999999995</v>
      </c>
      <c r="F237" s="37">
        <f t="shared" si="163"/>
        <v>0</v>
      </c>
      <c r="G237" s="37">
        <f t="shared" si="163"/>
        <v>0</v>
      </c>
      <c r="H237" s="37">
        <f t="shared" si="163"/>
        <v>926.4</v>
      </c>
      <c r="I237" s="37">
        <f t="shared" si="163"/>
        <v>562.79999999999995</v>
      </c>
    </row>
    <row r="238" spans="1:9" ht="22.5" customHeight="1" x14ac:dyDescent="0.25">
      <c r="A238" s="35">
        <v>2111</v>
      </c>
      <c r="B238" s="22"/>
      <c r="C238" s="36" t="s">
        <v>22</v>
      </c>
      <c r="D238" s="37">
        <v>926.4</v>
      </c>
      <c r="E238" s="37">
        <v>562.79999999999995</v>
      </c>
      <c r="F238" s="37"/>
      <c r="G238" s="37"/>
      <c r="H238" s="37">
        <f t="shared" ref="H238:H240" si="164">D238+F238</f>
        <v>926.4</v>
      </c>
      <c r="I238" s="37">
        <f t="shared" ref="I238:I240" si="165">E238+G238</f>
        <v>562.79999999999995</v>
      </c>
    </row>
    <row r="239" spans="1:9" ht="22.5" customHeight="1" x14ac:dyDescent="0.25">
      <c r="A239" s="35">
        <v>2120</v>
      </c>
      <c r="B239" s="46"/>
      <c r="C239" s="36" t="s">
        <v>23</v>
      </c>
      <c r="D239" s="47">
        <v>203.8</v>
      </c>
      <c r="E239" s="47">
        <v>123.7</v>
      </c>
      <c r="F239" s="47"/>
      <c r="G239" s="47"/>
      <c r="H239" s="37">
        <f t="shared" si="164"/>
        <v>203.8</v>
      </c>
      <c r="I239" s="37">
        <f t="shared" si="165"/>
        <v>123.7</v>
      </c>
    </row>
    <row r="240" spans="1:9" ht="22.5" customHeight="1" x14ac:dyDescent="0.25">
      <c r="A240" s="35">
        <v>2210</v>
      </c>
      <c r="B240" s="46"/>
      <c r="C240" s="36" t="s">
        <v>25</v>
      </c>
      <c r="D240" s="47">
        <v>605.6</v>
      </c>
      <c r="E240" s="47">
        <v>521.5</v>
      </c>
      <c r="F240" s="47"/>
      <c r="G240" s="47"/>
      <c r="H240" s="37">
        <f t="shared" si="164"/>
        <v>605.6</v>
      </c>
      <c r="I240" s="37">
        <f t="shared" si="165"/>
        <v>521.5</v>
      </c>
    </row>
    <row r="241" spans="1:9" s="5" customFormat="1" ht="54" customHeight="1" x14ac:dyDescent="0.2">
      <c r="A241" s="50">
        <v>4711261</v>
      </c>
      <c r="B241" s="43" t="s">
        <v>65</v>
      </c>
      <c r="C241" s="44" t="s">
        <v>127</v>
      </c>
      <c r="D241" s="45">
        <f>D242</f>
        <v>0</v>
      </c>
      <c r="E241" s="45">
        <f t="shared" ref="E241:I245" si="166">E242</f>
        <v>0</v>
      </c>
      <c r="F241" s="45">
        <f t="shared" si="166"/>
        <v>2100</v>
      </c>
      <c r="G241" s="45">
        <f t="shared" si="166"/>
        <v>2016.8</v>
      </c>
      <c r="H241" s="45">
        <f t="shared" si="166"/>
        <v>2100</v>
      </c>
      <c r="I241" s="45">
        <f t="shared" si="166"/>
        <v>2016.8</v>
      </c>
    </row>
    <row r="242" spans="1:9" ht="21" customHeight="1" x14ac:dyDescent="0.25">
      <c r="A242" s="35">
        <v>3000</v>
      </c>
      <c r="B242" s="46"/>
      <c r="C242" s="36" t="s">
        <v>59</v>
      </c>
      <c r="D242" s="47">
        <f>D243</f>
        <v>0</v>
      </c>
      <c r="E242" s="47">
        <f t="shared" si="166"/>
        <v>0</v>
      </c>
      <c r="F242" s="47">
        <f t="shared" si="166"/>
        <v>2100</v>
      </c>
      <c r="G242" s="47">
        <f t="shared" si="166"/>
        <v>2016.8</v>
      </c>
      <c r="H242" s="47">
        <f t="shared" si="166"/>
        <v>2100</v>
      </c>
      <c r="I242" s="47">
        <f t="shared" si="166"/>
        <v>2016.8</v>
      </c>
    </row>
    <row r="243" spans="1:9" ht="21" customHeight="1" x14ac:dyDescent="0.25">
      <c r="A243" s="35">
        <v>3132</v>
      </c>
      <c r="B243" s="46"/>
      <c r="C243" s="36" t="s">
        <v>60</v>
      </c>
      <c r="D243" s="47"/>
      <c r="E243" s="47"/>
      <c r="F243" s="47">
        <v>2100</v>
      </c>
      <c r="G243" s="47">
        <v>2016.8</v>
      </c>
      <c r="H243" s="37">
        <f>D243+F243</f>
        <v>2100</v>
      </c>
      <c r="I243" s="37">
        <f>E243+G243</f>
        <v>2016.8</v>
      </c>
    </row>
    <row r="244" spans="1:9" s="5" customFormat="1" ht="54" customHeight="1" x14ac:dyDescent="0.2">
      <c r="A244" s="50">
        <v>4711262</v>
      </c>
      <c r="B244" s="43" t="s">
        <v>65</v>
      </c>
      <c r="C244" s="44" t="s">
        <v>128</v>
      </c>
      <c r="D244" s="45">
        <f>D245</f>
        <v>0</v>
      </c>
      <c r="E244" s="45">
        <f t="shared" si="166"/>
        <v>0</v>
      </c>
      <c r="F244" s="45">
        <f t="shared" si="166"/>
        <v>4900</v>
      </c>
      <c r="G244" s="45">
        <f t="shared" si="166"/>
        <v>4705.8999999999996</v>
      </c>
      <c r="H244" s="45">
        <f t="shared" si="166"/>
        <v>4900</v>
      </c>
      <c r="I244" s="45">
        <f t="shared" si="166"/>
        <v>4705.8999999999996</v>
      </c>
    </row>
    <row r="245" spans="1:9" ht="21" customHeight="1" x14ac:dyDescent="0.25">
      <c r="A245" s="35">
        <v>3000</v>
      </c>
      <c r="B245" s="46"/>
      <c r="C245" s="36" t="s">
        <v>59</v>
      </c>
      <c r="D245" s="47">
        <f>D246</f>
        <v>0</v>
      </c>
      <c r="E245" s="47">
        <f t="shared" si="166"/>
        <v>0</v>
      </c>
      <c r="F245" s="47">
        <f t="shared" si="166"/>
        <v>4900</v>
      </c>
      <c r="G245" s="47">
        <f t="shared" si="166"/>
        <v>4705.8999999999996</v>
      </c>
      <c r="H245" s="47">
        <f t="shared" si="166"/>
        <v>4900</v>
      </c>
      <c r="I245" s="47">
        <f t="shared" si="166"/>
        <v>4705.8999999999996</v>
      </c>
    </row>
    <row r="246" spans="1:9" ht="21" customHeight="1" x14ac:dyDescent="0.25">
      <c r="A246" s="35">
        <v>3132</v>
      </c>
      <c r="B246" s="46"/>
      <c r="C246" s="36" t="s">
        <v>60</v>
      </c>
      <c r="D246" s="47"/>
      <c r="E246" s="47"/>
      <c r="F246" s="47">
        <v>4900</v>
      </c>
      <c r="G246" s="47">
        <v>4705.8999999999996</v>
      </c>
      <c r="H246" s="37">
        <f>D246+F246</f>
        <v>4900</v>
      </c>
      <c r="I246" s="37">
        <f>E246+G246</f>
        <v>4705.8999999999996</v>
      </c>
    </row>
    <row r="247" spans="1:9" s="5" customFormat="1" ht="54.75" customHeight="1" x14ac:dyDescent="0.2">
      <c r="A247" s="44">
        <v>4711271</v>
      </c>
      <c r="B247" s="43" t="s">
        <v>65</v>
      </c>
      <c r="C247" s="44" t="s">
        <v>125</v>
      </c>
      <c r="D247" s="45">
        <f>D248+D250</f>
        <v>119.5</v>
      </c>
      <c r="E247" s="45">
        <f t="shared" ref="E247:I247" si="167">E248+E250</f>
        <v>0</v>
      </c>
      <c r="F247" s="45">
        <f t="shared" si="167"/>
        <v>1067.2</v>
      </c>
      <c r="G247" s="45">
        <f t="shared" si="167"/>
        <v>0</v>
      </c>
      <c r="H247" s="45">
        <f t="shared" si="167"/>
        <v>1186.7</v>
      </c>
      <c r="I247" s="45">
        <f t="shared" si="167"/>
        <v>0</v>
      </c>
    </row>
    <row r="248" spans="1:9" ht="22.5" customHeight="1" x14ac:dyDescent="0.25">
      <c r="A248" s="35">
        <v>2000</v>
      </c>
      <c r="B248" s="22"/>
      <c r="C248" s="36" t="s">
        <v>20</v>
      </c>
      <c r="D248" s="37">
        <f>D249</f>
        <v>119.5</v>
      </c>
      <c r="E248" s="37">
        <f t="shared" ref="E248:I248" si="168">E249</f>
        <v>0</v>
      </c>
      <c r="F248" s="37">
        <f t="shared" si="168"/>
        <v>0</v>
      </c>
      <c r="G248" s="37">
        <f t="shared" si="168"/>
        <v>0</v>
      </c>
      <c r="H248" s="37">
        <f t="shared" si="168"/>
        <v>119.5</v>
      </c>
      <c r="I248" s="37">
        <f t="shared" si="168"/>
        <v>0</v>
      </c>
    </row>
    <row r="249" spans="1:9" ht="22.5" customHeight="1" x14ac:dyDescent="0.25">
      <c r="A249" s="35">
        <v>2210</v>
      </c>
      <c r="B249" s="46"/>
      <c r="C249" s="36" t="s">
        <v>25</v>
      </c>
      <c r="D249" s="47">
        <v>119.5</v>
      </c>
      <c r="E249" s="47">
        <v>0</v>
      </c>
      <c r="F249" s="47"/>
      <c r="G249" s="47"/>
      <c r="H249" s="37">
        <f t="shared" ref="H249" si="169">D249+F249</f>
        <v>119.5</v>
      </c>
      <c r="I249" s="37">
        <f t="shared" ref="I249" si="170">E249+G249</f>
        <v>0</v>
      </c>
    </row>
    <row r="250" spans="1:9" ht="21" customHeight="1" x14ac:dyDescent="0.25">
      <c r="A250" s="35">
        <v>3000</v>
      </c>
      <c r="B250" s="46"/>
      <c r="C250" s="36" t="s">
        <v>59</v>
      </c>
      <c r="D250" s="47">
        <f>D251</f>
        <v>0</v>
      </c>
      <c r="E250" s="47">
        <f t="shared" ref="E250:I250" si="171">E251</f>
        <v>0</v>
      </c>
      <c r="F250" s="47">
        <f t="shared" si="171"/>
        <v>1067.2</v>
      </c>
      <c r="G250" s="47">
        <f t="shared" si="171"/>
        <v>0</v>
      </c>
      <c r="H250" s="47">
        <f t="shared" si="171"/>
        <v>1067.2</v>
      </c>
      <c r="I250" s="47">
        <f t="shared" si="171"/>
        <v>0</v>
      </c>
    </row>
    <row r="251" spans="1:9" ht="21" customHeight="1" x14ac:dyDescent="0.25">
      <c r="A251" s="35">
        <v>3110</v>
      </c>
      <c r="B251" s="46"/>
      <c r="C251" s="36" t="s">
        <v>51</v>
      </c>
      <c r="D251" s="47"/>
      <c r="E251" s="47"/>
      <c r="F251" s="47">
        <v>1067.2</v>
      </c>
      <c r="G251" s="47">
        <v>0</v>
      </c>
      <c r="H251" s="37">
        <f t="shared" ref="H251" si="172">D251+F251</f>
        <v>1067.2</v>
      </c>
      <c r="I251" s="37">
        <f t="shared" ref="I251" si="173">E251+G251</f>
        <v>0</v>
      </c>
    </row>
    <row r="252" spans="1:9" s="5" customFormat="1" ht="49.5" customHeight="1" x14ac:dyDescent="0.2">
      <c r="A252" s="44">
        <v>4711272</v>
      </c>
      <c r="B252" s="43" t="s">
        <v>65</v>
      </c>
      <c r="C252" s="44" t="s">
        <v>129</v>
      </c>
      <c r="D252" s="45">
        <f>D253+D255</f>
        <v>0</v>
      </c>
      <c r="E252" s="45">
        <f t="shared" ref="E252:I252" si="174">E253+E255</f>
        <v>0</v>
      </c>
      <c r="F252" s="45">
        <f t="shared" si="174"/>
        <v>3087.3999999999996</v>
      </c>
      <c r="G252" s="45">
        <f t="shared" si="174"/>
        <v>0</v>
      </c>
      <c r="H252" s="45">
        <f t="shared" si="174"/>
        <v>3087.3999999999996</v>
      </c>
      <c r="I252" s="45">
        <f t="shared" si="174"/>
        <v>0</v>
      </c>
    </row>
    <row r="253" spans="1:9" ht="22.5" customHeight="1" x14ac:dyDescent="0.25">
      <c r="A253" s="35">
        <v>2000</v>
      </c>
      <c r="B253" s="22"/>
      <c r="C253" s="36" t="s">
        <v>20</v>
      </c>
      <c r="D253" s="37">
        <f>D254</f>
        <v>0</v>
      </c>
      <c r="E253" s="37">
        <f t="shared" ref="E253:I253" si="175">E254</f>
        <v>0</v>
      </c>
      <c r="F253" s="37">
        <f t="shared" si="175"/>
        <v>597.20000000000005</v>
      </c>
      <c r="G253" s="37">
        <f t="shared" si="175"/>
        <v>0</v>
      </c>
      <c r="H253" s="37">
        <f t="shared" si="175"/>
        <v>597.20000000000005</v>
      </c>
      <c r="I253" s="37">
        <f t="shared" si="175"/>
        <v>0</v>
      </c>
    </row>
    <row r="254" spans="1:9" ht="22.5" customHeight="1" x14ac:dyDescent="0.25">
      <c r="A254" s="35">
        <v>2210</v>
      </c>
      <c r="B254" s="46"/>
      <c r="C254" s="36" t="s">
        <v>25</v>
      </c>
      <c r="D254" s="47"/>
      <c r="E254" s="47">
        <v>0</v>
      </c>
      <c r="F254" s="47">
        <v>597.20000000000005</v>
      </c>
      <c r="G254" s="47">
        <v>0</v>
      </c>
      <c r="H254" s="37">
        <f t="shared" ref="H254" si="176">D254+F254</f>
        <v>597.20000000000005</v>
      </c>
      <c r="I254" s="37">
        <f t="shared" ref="I254" si="177">E254+G254</f>
        <v>0</v>
      </c>
    </row>
    <row r="255" spans="1:9" ht="21" customHeight="1" x14ac:dyDescent="0.25">
      <c r="A255" s="35">
        <v>3000</v>
      </c>
      <c r="B255" s="46"/>
      <c r="C255" s="36" t="s">
        <v>59</v>
      </c>
      <c r="D255" s="47">
        <f>D256</f>
        <v>0</v>
      </c>
      <c r="E255" s="47">
        <f t="shared" ref="E255:I255" si="178">E256</f>
        <v>0</v>
      </c>
      <c r="F255" s="47">
        <f t="shared" si="178"/>
        <v>2490.1999999999998</v>
      </c>
      <c r="G255" s="47">
        <f t="shared" si="178"/>
        <v>0</v>
      </c>
      <c r="H255" s="47">
        <f t="shared" si="178"/>
        <v>2490.1999999999998</v>
      </c>
      <c r="I255" s="47">
        <f t="shared" si="178"/>
        <v>0</v>
      </c>
    </row>
    <row r="256" spans="1:9" ht="21" customHeight="1" x14ac:dyDescent="0.25">
      <c r="A256" s="35">
        <v>3110</v>
      </c>
      <c r="B256" s="46"/>
      <c r="C256" s="36" t="s">
        <v>51</v>
      </c>
      <c r="D256" s="47"/>
      <c r="E256" s="47"/>
      <c r="F256" s="49">
        <v>2490.1999999999998</v>
      </c>
      <c r="G256" s="47">
        <v>0</v>
      </c>
      <c r="H256" s="37">
        <f t="shared" ref="H256" si="179">D256+F256</f>
        <v>2490.1999999999998</v>
      </c>
      <c r="I256" s="37">
        <f t="shared" ref="I256" si="180">E256+G256</f>
        <v>0</v>
      </c>
    </row>
    <row r="257" spans="1:15" s="5" customFormat="1" ht="40.5" customHeight="1" x14ac:dyDescent="0.2">
      <c r="A257" s="50">
        <v>4713031</v>
      </c>
      <c r="B257" s="51" t="s">
        <v>72</v>
      </c>
      <c r="C257" s="44" t="s">
        <v>107</v>
      </c>
      <c r="D257" s="45">
        <f>D258</f>
        <v>0</v>
      </c>
      <c r="E257" s="45">
        <f t="shared" ref="E257:I257" si="181">E258</f>
        <v>0</v>
      </c>
      <c r="F257" s="45">
        <f t="shared" si="181"/>
        <v>642.79999999999995</v>
      </c>
      <c r="G257" s="45">
        <f t="shared" si="181"/>
        <v>642.79999999999995</v>
      </c>
      <c r="H257" s="45">
        <f t="shared" si="181"/>
        <v>642.79999999999995</v>
      </c>
      <c r="I257" s="45">
        <f t="shared" si="181"/>
        <v>642.79999999999995</v>
      </c>
    </row>
    <row r="258" spans="1:15" ht="21" customHeight="1" x14ac:dyDescent="0.25">
      <c r="A258" s="35">
        <v>3000</v>
      </c>
      <c r="B258" s="46"/>
      <c r="C258" s="36" t="s">
        <v>59</v>
      </c>
      <c r="D258" s="47">
        <f>D259</f>
        <v>0</v>
      </c>
      <c r="E258" s="47">
        <f t="shared" ref="E258:I258" si="182">E259</f>
        <v>0</v>
      </c>
      <c r="F258" s="47">
        <f t="shared" si="182"/>
        <v>642.79999999999995</v>
      </c>
      <c r="G258" s="47">
        <f t="shared" si="182"/>
        <v>642.79999999999995</v>
      </c>
      <c r="H258" s="47">
        <f t="shared" si="182"/>
        <v>642.79999999999995</v>
      </c>
      <c r="I258" s="47">
        <f t="shared" si="182"/>
        <v>642.79999999999995</v>
      </c>
    </row>
    <row r="259" spans="1:15" ht="21" customHeight="1" x14ac:dyDescent="0.25">
      <c r="A259" s="35">
        <v>3240</v>
      </c>
      <c r="B259" s="46"/>
      <c r="C259" s="21" t="s">
        <v>46</v>
      </c>
      <c r="D259" s="47"/>
      <c r="E259" s="47"/>
      <c r="F259" s="47">
        <v>642.79999999999995</v>
      </c>
      <c r="G259" s="47">
        <v>642.79999999999995</v>
      </c>
      <c r="H259" s="37">
        <f>D259+F259</f>
        <v>642.79999999999995</v>
      </c>
      <c r="I259" s="37">
        <f>E259+G259</f>
        <v>642.79999999999995</v>
      </c>
    </row>
    <row r="260" spans="1:15" s="9" customFormat="1" ht="45.75" customHeight="1" x14ac:dyDescent="0.2">
      <c r="A260" s="44">
        <v>4713105</v>
      </c>
      <c r="B260" s="43" t="s">
        <v>111</v>
      </c>
      <c r="C260" s="44" t="s">
        <v>112</v>
      </c>
      <c r="D260" s="45">
        <f t="shared" ref="D260:I260" si="183">D261+D277</f>
        <v>19844.8</v>
      </c>
      <c r="E260" s="45">
        <f t="shared" si="183"/>
        <v>18850.900000000001</v>
      </c>
      <c r="F260" s="45">
        <f t="shared" si="183"/>
        <v>2000</v>
      </c>
      <c r="G260" s="45">
        <f t="shared" si="183"/>
        <v>167.2</v>
      </c>
      <c r="H260" s="45">
        <f t="shared" si="183"/>
        <v>21844.799999999999</v>
      </c>
      <c r="I260" s="45">
        <f t="shared" si="183"/>
        <v>19018.100000000002</v>
      </c>
    </row>
    <row r="261" spans="1:15" ht="23.25" customHeight="1" x14ac:dyDescent="0.25">
      <c r="A261" s="35">
        <v>2000</v>
      </c>
      <c r="B261" s="22"/>
      <c r="C261" s="36" t="s">
        <v>20</v>
      </c>
      <c r="D261" s="37">
        <f>D262+D264+D265+D276</f>
        <v>19844.8</v>
      </c>
      <c r="E261" s="37">
        <f t="shared" ref="E261:I261" si="184">E262+E264+E265+E276</f>
        <v>18850.900000000001</v>
      </c>
      <c r="F261" s="37">
        <f t="shared" si="184"/>
        <v>0</v>
      </c>
      <c r="G261" s="37">
        <f t="shared" si="184"/>
        <v>73.8</v>
      </c>
      <c r="H261" s="37">
        <f t="shared" si="184"/>
        <v>19844.8</v>
      </c>
      <c r="I261" s="37">
        <f t="shared" si="184"/>
        <v>18924.7</v>
      </c>
    </row>
    <row r="262" spans="1:15" s="5" customFormat="1" ht="23.25" customHeight="1" x14ac:dyDescent="0.2">
      <c r="A262" s="35">
        <v>2110</v>
      </c>
      <c r="B262" s="22"/>
      <c r="C262" s="36" t="s">
        <v>21</v>
      </c>
      <c r="D262" s="37">
        <f>D263</f>
        <v>12366.4</v>
      </c>
      <c r="E262" s="37">
        <f t="shared" ref="E262:I262" si="185">E263</f>
        <v>12366.3</v>
      </c>
      <c r="F262" s="37">
        <f t="shared" si="185"/>
        <v>0</v>
      </c>
      <c r="G262" s="37">
        <f t="shared" si="185"/>
        <v>0</v>
      </c>
      <c r="H262" s="37">
        <f t="shared" si="185"/>
        <v>12366.4</v>
      </c>
      <c r="I262" s="37">
        <f t="shared" si="185"/>
        <v>12366.3</v>
      </c>
      <c r="J262" s="8"/>
      <c r="K262" s="8"/>
      <c r="L262" s="8"/>
      <c r="M262" s="8"/>
      <c r="N262" s="8"/>
      <c r="O262" s="8"/>
    </row>
    <row r="263" spans="1:15" ht="23.25" customHeight="1" x14ac:dyDescent="0.25">
      <c r="A263" s="35">
        <v>2111</v>
      </c>
      <c r="B263" s="22"/>
      <c r="C263" s="36" t="s">
        <v>22</v>
      </c>
      <c r="D263" s="37">
        <v>12366.4</v>
      </c>
      <c r="E263" s="37">
        <v>12366.3</v>
      </c>
      <c r="F263" s="37"/>
      <c r="G263" s="37"/>
      <c r="H263" s="37">
        <f>D263+F263</f>
        <v>12366.4</v>
      </c>
      <c r="I263" s="37">
        <f>E263+G263</f>
        <v>12366.3</v>
      </c>
      <c r="J263" s="3"/>
      <c r="K263" s="3"/>
      <c r="L263" s="3"/>
    </row>
    <row r="264" spans="1:15" ht="23.25" customHeight="1" x14ac:dyDescent="0.25">
      <c r="A264" s="35">
        <v>2120</v>
      </c>
      <c r="B264" s="46"/>
      <c r="C264" s="36" t="s">
        <v>23</v>
      </c>
      <c r="D264" s="47">
        <v>2720.6</v>
      </c>
      <c r="E264" s="47">
        <v>2648.2</v>
      </c>
      <c r="F264" s="47"/>
      <c r="G264" s="47"/>
      <c r="H264" s="37">
        <f>D264+F264</f>
        <v>2720.6</v>
      </c>
      <c r="I264" s="37">
        <f>E264+G264</f>
        <v>2648.2</v>
      </c>
      <c r="J264" s="3"/>
      <c r="K264" s="3"/>
      <c r="L264" s="3"/>
    </row>
    <row r="265" spans="1:15" s="4" customFormat="1" ht="23.25" customHeight="1" x14ac:dyDescent="0.25">
      <c r="A265" s="35">
        <v>2200</v>
      </c>
      <c r="B265" s="46"/>
      <c r="C265" s="36" t="s">
        <v>47</v>
      </c>
      <c r="D265" s="47">
        <f t="shared" ref="D265:I265" si="186">D266+D267+D268+D269+D270+D275</f>
        <v>4757.7999999999993</v>
      </c>
      <c r="E265" s="47">
        <f t="shared" si="186"/>
        <v>3836.4</v>
      </c>
      <c r="F265" s="47">
        <f t="shared" si="186"/>
        <v>0</v>
      </c>
      <c r="G265" s="47">
        <f t="shared" si="186"/>
        <v>73.8</v>
      </c>
      <c r="H265" s="47">
        <f t="shared" si="186"/>
        <v>4757.7999999999993</v>
      </c>
      <c r="I265" s="47">
        <f t="shared" si="186"/>
        <v>3910.2000000000003</v>
      </c>
      <c r="J265" s="6"/>
      <c r="K265" s="6"/>
      <c r="L265" s="6"/>
    </row>
    <row r="266" spans="1:15" ht="23.25" customHeight="1" x14ac:dyDescent="0.25">
      <c r="A266" s="35">
        <v>2210</v>
      </c>
      <c r="B266" s="46"/>
      <c r="C266" s="36" t="s">
        <v>25</v>
      </c>
      <c r="D266" s="47">
        <v>941.8</v>
      </c>
      <c r="E266" s="47">
        <v>941.6</v>
      </c>
      <c r="F266" s="47"/>
      <c r="G266" s="47">
        <v>73.8</v>
      </c>
      <c r="H266" s="37">
        <f>D266+F266</f>
        <v>941.8</v>
      </c>
      <c r="I266" s="37">
        <f>E266+G266</f>
        <v>1015.4</v>
      </c>
    </row>
    <row r="267" spans="1:15" s="4" customFormat="1" ht="23.25" customHeight="1" x14ac:dyDescent="0.25">
      <c r="A267" s="35">
        <v>2220</v>
      </c>
      <c r="B267" s="46"/>
      <c r="C267" s="36" t="s">
        <v>56</v>
      </c>
      <c r="D267" s="47">
        <v>12.6</v>
      </c>
      <c r="E267" s="47">
        <v>12.6</v>
      </c>
      <c r="F267" s="47"/>
      <c r="G267" s="47"/>
      <c r="H267" s="37">
        <f t="shared" ref="H267:H269" si="187">D267+F267</f>
        <v>12.6</v>
      </c>
      <c r="I267" s="37">
        <f t="shared" ref="I267:I269" si="188">E267+G267</f>
        <v>12.6</v>
      </c>
    </row>
    <row r="268" spans="1:15" ht="23.25" customHeight="1" x14ac:dyDescent="0.25">
      <c r="A268" s="35">
        <v>2230</v>
      </c>
      <c r="B268" s="46"/>
      <c r="C268" s="36" t="s">
        <v>27</v>
      </c>
      <c r="D268" s="47">
        <v>1617.1</v>
      </c>
      <c r="E268" s="47">
        <v>1256.3</v>
      </c>
      <c r="F268" s="47"/>
      <c r="G268" s="47"/>
      <c r="H268" s="37">
        <f t="shared" si="187"/>
        <v>1617.1</v>
      </c>
      <c r="I268" s="37">
        <f t="shared" si="188"/>
        <v>1256.3</v>
      </c>
    </row>
    <row r="269" spans="1:15" s="4" customFormat="1" ht="23.25" customHeight="1" x14ac:dyDescent="0.25">
      <c r="A269" s="35">
        <v>2240</v>
      </c>
      <c r="B269" s="46"/>
      <c r="C269" s="36" t="s">
        <v>28</v>
      </c>
      <c r="D269" s="47">
        <v>712.2</v>
      </c>
      <c r="E269" s="47">
        <v>711.4</v>
      </c>
      <c r="F269" s="47"/>
      <c r="G269" s="47"/>
      <c r="H269" s="37">
        <f t="shared" si="187"/>
        <v>712.2</v>
      </c>
      <c r="I269" s="37">
        <f t="shared" si="188"/>
        <v>711.4</v>
      </c>
    </row>
    <row r="270" spans="1:15" s="4" customFormat="1" ht="23.25" customHeight="1" x14ac:dyDescent="0.25">
      <c r="A270" s="35">
        <v>2270</v>
      </c>
      <c r="B270" s="46"/>
      <c r="C270" s="21" t="s">
        <v>57</v>
      </c>
      <c r="D270" s="47">
        <f t="shared" ref="D270:I270" si="189">D271+D272+D273+D274</f>
        <v>1459.1</v>
      </c>
      <c r="E270" s="47">
        <f t="shared" si="189"/>
        <v>899.59999999999991</v>
      </c>
      <c r="F270" s="47">
        <f t="shared" si="189"/>
        <v>0</v>
      </c>
      <c r="G270" s="47">
        <f t="shared" si="189"/>
        <v>0</v>
      </c>
      <c r="H270" s="47">
        <f t="shared" si="189"/>
        <v>1459.1</v>
      </c>
      <c r="I270" s="47">
        <f t="shared" si="189"/>
        <v>899.59999999999991</v>
      </c>
    </row>
    <row r="271" spans="1:15" ht="23.25" customHeight="1" x14ac:dyDescent="0.25">
      <c r="A271" s="35">
        <v>2271</v>
      </c>
      <c r="B271" s="46"/>
      <c r="C271" s="21" t="s">
        <v>31</v>
      </c>
      <c r="D271" s="47">
        <v>1163.5999999999999</v>
      </c>
      <c r="E271" s="47">
        <v>692.9</v>
      </c>
      <c r="F271" s="47"/>
      <c r="G271" s="47"/>
      <c r="H271" s="37">
        <f>D271+F271</f>
        <v>1163.5999999999999</v>
      </c>
      <c r="I271" s="37">
        <f>E271+G271</f>
        <v>692.9</v>
      </c>
    </row>
    <row r="272" spans="1:15" s="9" customFormat="1" ht="23.25" customHeight="1" x14ac:dyDescent="0.2">
      <c r="A272" s="35">
        <v>2272</v>
      </c>
      <c r="B272" s="46"/>
      <c r="C272" s="21" t="s">
        <v>32</v>
      </c>
      <c r="D272" s="47">
        <v>47.7</v>
      </c>
      <c r="E272" s="47">
        <v>39</v>
      </c>
      <c r="F272" s="47"/>
      <c r="G272" s="47"/>
      <c r="H272" s="37">
        <f t="shared" ref="H272:H274" si="190">D272+F272</f>
        <v>47.7</v>
      </c>
      <c r="I272" s="37">
        <f t="shared" ref="I272:I275" si="191">E272+G272</f>
        <v>39</v>
      </c>
    </row>
    <row r="273" spans="1:12" ht="23.25" customHeight="1" x14ac:dyDescent="0.25">
      <c r="A273" s="35">
        <v>2273</v>
      </c>
      <c r="B273" s="46"/>
      <c r="C273" s="21" t="s">
        <v>33</v>
      </c>
      <c r="D273" s="47">
        <v>235.8</v>
      </c>
      <c r="E273" s="47">
        <v>156.69999999999999</v>
      </c>
      <c r="F273" s="47"/>
      <c r="G273" s="47"/>
      <c r="H273" s="37">
        <f t="shared" si="190"/>
        <v>235.8</v>
      </c>
      <c r="I273" s="37">
        <f t="shared" si="191"/>
        <v>156.69999999999999</v>
      </c>
    </row>
    <row r="274" spans="1:12" ht="23.25" customHeight="1" x14ac:dyDescent="0.25">
      <c r="A274" s="35">
        <v>2275</v>
      </c>
      <c r="B274" s="22"/>
      <c r="C274" s="21" t="s">
        <v>96</v>
      </c>
      <c r="D274" s="37">
        <v>12</v>
      </c>
      <c r="E274" s="37">
        <v>11</v>
      </c>
      <c r="F274" s="37"/>
      <c r="G274" s="37"/>
      <c r="H274" s="37">
        <f t="shared" si="190"/>
        <v>12</v>
      </c>
      <c r="I274" s="37">
        <f t="shared" si="191"/>
        <v>11</v>
      </c>
    </row>
    <row r="275" spans="1:12" ht="43.5" customHeight="1" x14ac:dyDescent="0.25">
      <c r="A275" s="35">
        <v>2282</v>
      </c>
      <c r="B275" s="46"/>
      <c r="C275" s="21" t="s">
        <v>48</v>
      </c>
      <c r="D275" s="47">
        <v>15</v>
      </c>
      <c r="E275" s="47">
        <v>14.9</v>
      </c>
      <c r="F275" s="47"/>
      <c r="G275" s="47"/>
      <c r="H275" s="37">
        <f t="shared" ref="H275" si="192">D275+F275</f>
        <v>15</v>
      </c>
      <c r="I275" s="37">
        <f t="shared" si="191"/>
        <v>14.9</v>
      </c>
    </row>
    <row r="276" spans="1:12" ht="25.5" customHeight="1" x14ac:dyDescent="0.25">
      <c r="A276" s="39">
        <v>2800</v>
      </c>
      <c r="B276" s="46"/>
      <c r="C276" s="36" t="s">
        <v>49</v>
      </c>
      <c r="D276" s="47">
        <v>0</v>
      </c>
      <c r="E276" s="47">
        <v>0</v>
      </c>
      <c r="F276" s="47"/>
      <c r="G276" s="47"/>
      <c r="H276" s="37">
        <f t="shared" ref="H276" si="193">D276+F276</f>
        <v>0</v>
      </c>
      <c r="I276" s="37">
        <f t="shared" ref="I276" si="194">E276+G276</f>
        <v>0</v>
      </c>
      <c r="J276" s="3"/>
      <c r="K276" s="3"/>
      <c r="L276" s="3"/>
    </row>
    <row r="277" spans="1:12" ht="25.5" customHeight="1" x14ac:dyDescent="0.25">
      <c r="A277" s="35">
        <v>3000</v>
      </c>
      <c r="B277" s="46"/>
      <c r="C277" s="36" t="s">
        <v>59</v>
      </c>
      <c r="D277" s="47">
        <f>D278</f>
        <v>0</v>
      </c>
      <c r="E277" s="47">
        <f t="shared" ref="E277:I277" si="195">E278</f>
        <v>0</v>
      </c>
      <c r="F277" s="47">
        <f t="shared" si="195"/>
        <v>2000</v>
      </c>
      <c r="G277" s="47">
        <f t="shared" si="195"/>
        <v>93.4</v>
      </c>
      <c r="H277" s="47">
        <f t="shared" si="195"/>
        <v>2000</v>
      </c>
      <c r="I277" s="47">
        <f t="shared" si="195"/>
        <v>93.4</v>
      </c>
      <c r="J277" s="3"/>
      <c r="K277" s="3"/>
      <c r="L277" s="3"/>
    </row>
    <row r="278" spans="1:12" ht="25.5" customHeight="1" x14ac:dyDescent="0.25">
      <c r="A278" s="35">
        <v>3110</v>
      </c>
      <c r="B278" s="46"/>
      <c r="C278" s="36" t="s">
        <v>51</v>
      </c>
      <c r="D278" s="47">
        <v>0</v>
      </c>
      <c r="E278" s="47">
        <v>0</v>
      </c>
      <c r="F278" s="47">
        <v>2000</v>
      </c>
      <c r="G278" s="47">
        <v>93.4</v>
      </c>
      <c r="H278" s="37">
        <f t="shared" ref="H278" si="196">D278+F278</f>
        <v>2000</v>
      </c>
      <c r="I278" s="37">
        <f t="shared" ref="I278" si="197">E278+G278</f>
        <v>93.4</v>
      </c>
      <c r="J278" s="3"/>
      <c r="K278" s="3"/>
      <c r="L278" s="3"/>
    </row>
    <row r="279" spans="1:12" s="5" customFormat="1" ht="72" customHeight="1" x14ac:dyDescent="0.2">
      <c r="A279" s="50">
        <v>4713111</v>
      </c>
      <c r="B279" s="51" t="s">
        <v>68</v>
      </c>
      <c r="C279" s="44" t="s">
        <v>97</v>
      </c>
      <c r="D279" s="45">
        <f>D280</f>
        <v>42</v>
      </c>
      <c r="E279" s="45">
        <f t="shared" ref="E279:I279" si="198">E280</f>
        <v>42</v>
      </c>
      <c r="F279" s="45">
        <f t="shared" si="198"/>
        <v>0</v>
      </c>
      <c r="G279" s="45">
        <f t="shared" si="198"/>
        <v>0</v>
      </c>
      <c r="H279" s="45">
        <f t="shared" si="198"/>
        <v>42</v>
      </c>
      <c r="I279" s="45">
        <f t="shared" si="198"/>
        <v>42</v>
      </c>
    </row>
    <row r="280" spans="1:12" ht="24" customHeight="1" x14ac:dyDescent="0.25">
      <c r="A280" s="35">
        <v>2000</v>
      </c>
      <c r="B280" s="22"/>
      <c r="C280" s="36" t="s">
        <v>20</v>
      </c>
      <c r="D280" s="37">
        <f>D281</f>
        <v>42</v>
      </c>
      <c r="E280" s="37">
        <f t="shared" ref="E280:I280" si="199">E281</f>
        <v>42</v>
      </c>
      <c r="F280" s="37">
        <f t="shared" si="199"/>
        <v>0</v>
      </c>
      <c r="G280" s="37">
        <f t="shared" si="199"/>
        <v>0</v>
      </c>
      <c r="H280" s="37">
        <f t="shared" si="199"/>
        <v>42</v>
      </c>
      <c r="I280" s="37">
        <f t="shared" si="199"/>
        <v>42</v>
      </c>
    </row>
    <row r="281" spans="1:12" ht="24" customHeight="1" x14ac:dyDescent="0.25">
      <c r="A281" s="35">
        <v>2200</v>
      </c>
      <c r="B281" s="46"/>
      <c r="C281" s="36" t="s">
        <v>47</v>
      </c>
      <c r="D281" s="47">
        <f>D282</f>
        <v>42</v>
      </c>
      <c r="E281" s="47">
        <f>E282</f>
        <v>42</v>
      </c>
      <c r="F281" s="47">
        <f>F282</f>
        <v>0</v>
      </c>
      <c r="G281" s="47">
        <f>G282</f>
        <v>0</v>
      </c>
      <c r="H281" s="47">
        <f>H282</f>
        <v>42</v>
      </c>
      <c r="I281" s="47">
        <f>I282</f>
        <v>42</v>
      </c>
    </row>
    <row r="282" spans="1:12" ht="24" customHeight="1" x14ac:dyDescent="0.25">
      <c r="A282" s="35">
        <v>2210</v>
      </c>
      <c r="B282" s="46"/>
      <c r="C282" s="36" t="s">
        <v>25</v>
      </c>
      <c r="D282" s="47">
        <v>42</v>
      </c>
      <c r="E282" s="47">
        <v>42</v>
      </c>
      <c r="F282" s="47"/>
      <c r="G282" s="47"/>
      <c r="H282" s="37">
        <f>D282+F282</f>
        <v>42</v>
      </c>
      <c r="I282" s="37">
        <f>E282+G282</f>
        <v>42</v>
      </c>
    </row>
    <row r="283" spans="1:12" s="5" customFormat="1" ht="42" customHeight="1" x14ac:dyDescent="0.2">
      <c r="A283" s="50">
        <v>4713121</v>
      </c>
      <c r="B283" s="51" t="s">
        <v>68</v>
      </c>
      <c r="C283" s="44" t="s">
        <v>106</v>
      </c>
      <c r="D283" s="45">
        <f>D284+D295</f>
        <v>13497.4</v>
      </c>
      <c r="E283" s="45">
        <f t="shared" ref="E283:I283" si="200">E284+E295</f>
        <v>13487.199999999999</v>
      </c>
      <c r="F283" s="45">
        <f t="shared" si="200"/>
        <v>230</v>
      </c>
      <c r="G283" s="45">
        <f t="shared" si="200"/>
        <v>230</v>
      </c>
      <c r="H283" s="45">
        <f t="shared" si="200"/>
        <v>13727.4</v>
      </c>
      <c r="I283" s="45">
        <f t="shared" si="200"/>
        <v>13717.199999999999</v>
      </c>
    </row>
    <row r="284" spans="1:12" ht="24" customHeight="1" x14ac:dyDescent="0.25">
      <c r="A284" s="35">
        <v>2000</v>
      </c>
      <c r="B284" s="22"/>
      <c r="C284" s="36" t="s">
        <v>20</v>
      </c>
      <c r="D284" s="37">
        <f>D285+D287+D288</f>
        <v>13497.4</v>
      </c>
      <c r="E284" s="37">
        <f t="shared" ref="E284:I284" si="201">E285+E287+E288</f>
        <v>13487.199999999999</v>
      </c>
      <c r="F284" s="37">
        <f t="shared" si="201"/>
        <v>0</v>
      </c>
      <c r="G284" s="37">
        <f t="shared" si="201"/>
        <v>0</v>
      </c>
      <c r="H284" s="37">
        <f t="shared" si="201"/>
        <v>13497.4</v>
      </c>
      <c r="I284" s="37">
        <f t="shared" si="201"/>
        <v>13487.199999999999</v>
      </c>
    </row>
    <row r="285" spans="1:12" ht="24" customHeight="1" x14ac:dyDescent="0.25">
      <c r="A285" s="35">
        <v>2110</v>
      </c>
      <c r="B285" s="22"/>
      <c r="C285" s="36" t="s">
        <v>21</v>
      </c>
      <c r="D285" s="37">
        <f>D286</f>
        <v>10472</v>
      </c>
      <c r="E285" s="37">
        <f t="shared" ref="E285:I285" si="202">E286</f>
        <v>10472</v>
      </c>
      <c r="F285" s="37">
        <f t="shared" si="202"/>
        <v>0</v>
      </c>
      <c r="G285" s="37">
        <f t="shared" si="202"/>
        <v>0</v>
      </c>
      <c r="H285" s="37">
        <f t="shared" si="202"/>
        <v>10472</v>
      </c>
      <c r="I285" s="37">
        <f t="shared" si="202"/>
        <v>10472</v>
      </c>
    </row>
    <row r="286" spans="1:12" ht="24" customHeight="1" x14ac:dyDescent="0.25">
      <c r="A286" s="35">
        <v>2111</v>
      </c>
      <c r="B286" s="22"/>
      <c r="C286" s="36" t="s">
        <v>22</v>
      </c>
      <c r="D286" s="37">
        <v>10472</v>
      </c>
      <c r="E286" s="37">
        <v>10472</v>
      </c>
      <c r="F286" s="37"/>
      <c r="G286" s="37"/>
      <c r="H286" s="37">
        <f>D286+F286</f>
        <v>10472</v>
      </c>
      <c r="I286" s="37">
        <f>E286+G286</f>
        <v>10472</v>
      </c>
    </row>
    <row r="287" spans="1:12" ht="24" customHeight="1" x14ac:dyDescent="0.25">
      <c r="A287" s="35">
        <v>2120</v>
      </c>
      <c r="B287" s="46"/>
      <c r="C287" s="36" t="s">
        <v>23</v>
      </c>
      <c r="D287" s="47">
        <v>2303.9</v>
      </c>
      <c r="E287" s="47">
        <v>2303.9</v>
      </c>
      <c r="F287" s="47"/>
      <c r="G287" s="47"/>
      <c r="H287" s="37">
        <f>D287+F287</f>
        <v>2303.9</v>
      </c>
      <c r="I287" s="37">
        <f>E287+G287</f>
        <v>2303.9</v>
      </c>
    </row>
    <row r="288" spans="1:12" ht="22.5" customHeight="1" x14ac:dyDescent="0.25">
      <c r="A288" s="35">
        <v>2200</v>
      </c>
      <c r="B288" s="46"/>
      <c r="C288" s="36" t="s">
        <v>47</v>
      </c>
      <c r="D288" s="47">
        <f>D289+D290+D291</f>
        <v>721.5</v>
      </c>
      <c r="E288" s="47">
        <f t="shared" ref="E288:G288" si="203">E289+E290+E291</f>
        <v>711.3</v>
      </c>
      <c r="F288" s="47">
        <f t="shared" si="203"/>
        <v>0</v>
      </c>
      <c r="G288" s="47">
        <f t="shared" si="203"/>
        <v>0</v>
      </c>
      <c r="H288" s="47">
        <f>H289+H290+H291</f>
        <v>721.5</v>
      </c>
      <c r="I288" s="47">
        <f t="shared" ref="I288" si="204">I289+I290+I291</f>
        <v>711.3</v>
      </c>
    </row>
    <row r="289" spans="1:12" ht="22.5" customHeight="1" x14ac:dyDescent="0.25">
      <c r="A289" s="35">
        <v>2210</v>
      </c>
      <c r="B289" s="46"/>
      <c r="C289" s="36" t="s">
        <v>25</v>
      </c>
      <c r="D289" s="47">
        <v>204.6</v>
      </c>
      <c r="E289" s="47">
        <v>204.6</v>
      </c>
      <c r="F289" s="47"/>
      <c r="G289" s="47"/>
      <c r="H289" s="37">
        <f>D289+F289</f>
        <v>204.6</v>
      </c>
      <c r="I289" s="37">
        <f>E289+G289</f>
        <v>204.6</v>
      </c>
    </row>
    <row r="290" spans="1:12" ht="22.5" customHeight="1" x14ac:dyDescent="0.25">
      <c r="A290" s="35">
        <v>2240</v>
      </c>
      <c r="B290" s="46"/>
      <c r="C290" s="36" t="s">
        <v>28</v>
      </c>
      <c r="D290" s="47">
        <v>350.8</v>
      </c>
      <c r="E290" s="47">
        <v>350.8</v>
      </c>
      <c r="F290" s="47"/>
      <c r="G290" s="47"/>
      <c r="H290" s="37">
        <f t="shared" ref="H290" si="205">D290+F290</f>
        <v>350.8</v>
      </c>
      <c r="I290" s="37">
        <f t="shared" ref="I290" si="206">E290+G290</f>
        <v>350.8</v>
      </c>
    </row>
    <row r="291" spans="1:12" ht="22.5" customHeight="1" x14ac:dyDescent="0.25">
      <c r="A291" s="35">
        <v>2270</v>
      </c>
      <c r="B291" s="46"/>
      <c r="C291" s="21" t="s">
        <v>57</v>
      </c>
      <c r="D291" s="47">
        <f>D292+D293+D294</f>
        <v>166.1</v>
      </c>
      <c r="E291" s="47">
        <f t="shared" ref="E291:I291" si="207">E292+E293+E294</f>
        <v>155.89999999999998</v>
      </c>
      <c r="F291" s="47">
        <f t="shared" si="207"/>
        <v>0</v>
      </c>
      <c r="G291" s="47">
        <f t="shared" si="207"/>
        <v>0</v>
      </c>
      <c r="H291" s="47">
        <f t="shared" si="207"/>
        <v>166.1</v>
      </c>
      <c r="I291" s="47">
        <f t="shared" si="207"/>
        <v>155.89999999999998</v>
      </c>
    </row>
    <row r="292" spans="1:12" ht="22.5" customHeight="1" x14ac:dyDescent="0.25">
      <c r="A292" s="35">
        <v>2271</v>
      </c>
      <c r="B292" s="46"/>
      <c r="C292" s="21" t="s">
        <v>31</v>
      </c>
      <c r="D292" s="47">
        <v>113.6</v>
      </c>
      <c r="E292" s="47">
        <v>113.6</v>
      </c>
      <c r="F292" s="47"/>
      <c r="G292" s="47"/>
      <c r="H292" s="37">
        <f>D292+F292</f>
        <v>113.6</v>
      </c>
      <c r="I292" s="37">
        <f>E292+G292</f>
        <v>113.6</v>
      </c>
    </row>
    <row r="293" spans="1:12" ht="22.5" customHeight="1" x14ac:dyDescent="0.25">
      <c r="A293" s="35">
        <v>2272</v>
      </c>
      <c r="B293" s="46"/>
      <c r="C293" s="21" t="s">
        <v>32</v>
      </c>
      <c r="D293" s="47">
        <v>7.4</v>
      </c>
      <c r="E293" s="47">
        <v>7.1</v>
      </c>
      <c r="F293" s="47"/>
      <c r="G293" s="47"/>
      <c r="H293" s="37">
        <f t="shared" ref="H293:H294" si="208">D293+F293</f>
        <v>7.4</v>
      </c>
      <c r="I293" s="37">
        <f t="shared" ref="I293:I294" si="209">E293+G293</f>
        <v>7.1</v>
      </c>
    </row>
    <row r="294" spans="1:12" ht="22.5" customHeight="1" x14ac:dyDescent="0.25">
      <c r="A294" s="35">
        <v>2273</v>
      </c>
      <c r="B294" s="46"/>
      <c r="C294" s="21" t="s">
        <v>33</v>
      </c>
      <c r="D294" s="47">
        <v>45.1</v>
      </c>
      <c r="E294" s="47">
        <v>35.200000000000003</v>
      </c>
      <c r="F294" s="47"/>
      <c r="G294" s="47"/>
      <c r="H294" s="37">
        <f t="shared" si="208"/>
        <v>45.1</v>
      </c>
      <c r="I294" s="37">
        <f t="shared" si="209"/>
        <v>35.200000000000003</v>
      </c>
    </row>
    <row r="295" spans="1:12" ht="25.5" customHeight="1" x14ac:dyDescent="0.25">
      <c r="A295" s="35">
        <v>3000</v>
      </c>
      <c r="B295" s="46"/>
      <c r="C295" s="36" t="s">
        <v>59</v>
      </c>
      <c r="D295" s="47">
        <f>D296</f>
        <v>0</v>
      </c>
      <c r="E295" s="47">
        <f t="shared" ref="E295:I295" si="210">E296</f>
        <v>0</v>
      </c>
      <c r="F295" s="47">
        <f t="shared" si="210"/>
        <v>230</v>
      </c>
      <c r="G295" s="47">
        <f t="shared" si="210"/>
        <v>230</v>
      </c>
      <c r="H295" s="47">
        <f t="shared" si="210"/>
        <v>230</v>
      </c>
      <c r="I295" s="47">
        <f t="shared" si="210"/>
        <v>230</v>
      </c>
      <c r="J295" s="3"/>
      <c r="K295" s="3"/>
      <c r="L295" s="3"/>
    </row>
    <row r="296" spans="1:12" ht="25.5" customHeight="1" x14ac:dyDescent="0.25">
      <c r="A296" s="35">
        <v>3110</v>
      </c>
      <c r="B296" s="46"/>
      <c r="C296" s="36" t="s">
        <v>51</v>
      </c>
      <c r="D296" s="47">
        <v>0</v>
      </c>
      <c r="E296" s="47">
        <v>0</v>
      </c>
      <c r="F296" s="47">
        <v>230</v>
      </c>
      <c r="G296" s="47">
        <v>230</v>
      </c>
      <c r="H296" s="37">
        <f t="shared" ref="H296" si="211">D296+F296</f>
        <v>230</v>
      </c>
      <c r="I296" s="37">
        <f t="shared" ref="I296" si="212">E296+G296</f>
        <v>230</v>
      </c>
      <c r="J296" s="3"/>
      <c r="K296" s="3"/>
      <c r="L296" s="3"/>
    </row>
    <row r="297" spans="1:12" s="5" customFormat="1" ht="25.5" customHeight="1" x14ac:dyDescent="0.2">
      <c r="A297" s="50">
        <v>4713123</v>
      </c>
      <c r="B297" s="51" t="s">
        <v>68</v>
      </c>
      <c r="C297" s="44" t="s">
        <v>69</v>
      </c>
      <c r="D297" s="45">
        <f>D298</f>
        <v>20</v>
      </c>
      <c r="E297" s="45">
        <f t="shared" ref="E297:I303" si="213">E298</f>
        <v>20</v>
      </c>
      <c r="F297" s="45">
        <f t="shared" si="213"/>
        <v>0</v>
      </c>
      <c r="G297" s="45">
        <f t="shared" si="213"/>
        <v>0</v>
      </c>
      <c r="H297" s="45">
        <f t="shared" si="213"/>
        <v>20</v>
      </c>
      <c r="I297" s="45">
        <f t="shared" si="213"/>
        <v>20</v>
      </c>
    </row>
    <row r="298" spans="1:12" ht="24.75" customHeight="1" x14ac:dyDescent="0.25">
      <c r="A298" s="35">
        <v>2000</v>
      </c>
      <c r="B298" s="22"/>
      <c r="C298" s="36" t="s">
        <v>20</v>
      </c>
      <c r="D298" s="37">
        <f>D299</f>
        <v>20</v>
      </c>
      <c r="E298" s="37">
        <f t="shared" si="213"/>
        <v>20</v>
      </c>
      <c r="F298" s="37">
        <f t="shared" si="213"/>
        <v>0</v>
      </c>
      <c r="G298" s="37">
        <f t="shared" si="213"/>
        <v>0</v>
      </c>
      <c r="H298" s="37">
        <f t="shared" si="213"/>
        <v>20</v>
      </c>
      <c r="I298" s="37">
        <f t="shared" si="213"/>
        <v>20</v>
      </c>
    </row>
    <row r="299" spans="1:12" ht="24.75" customHeight="1" x14ac:dyDescent="0.25">
      <c r="A299" s="35">
        <v>2200</v>
      </c>
      <c r="B299" s="46"/>
      <c r="C299" s="36" t="s">
        <v>47</v>
      </c>
      <c r="D299" s="47">
        <f>D300</f>
        <v>20</v>
      </c>
      <c r="E299" s="47">
        <f t="shared" si="213"/>
        <v>20</v>
      </c>
      <c r="F299" s="47">
        <f t="shared" si="213"/>
        <v>0</v>
      </c>
      <c r="G299" s="47">
        <f t="shared" si="213"/>
        <v>0</v>
      </c>
      <c r="H299" s="47">
        <f t="shared" si="213"/>
        <v>20</v>
      </c>
      <c r="I299" s="47">
        <f t="shared" si="213"/>
        <v>20</v>
      </c>
    </row>
    <row r="300" spans="1:12" ht="24.75" customHeight="1" x14ac:dyDescent="0.25">
      <c r="A300" s="35">
        <v>2210</v>
      </c>
      <c r="B300" s="46"/>
      <c r="C300" s="36" t="s">
        <v>25</v>
      </c>
      <c r="D300" s="47">
        <v>20</v>
      </c>
      <c r="E300" s="47">
        <v>20</v>
      </c>
      <c r="F300" s="47"/>
      <c r="G300" s="47"/>
      <c r="H300" s="37">
        <f>D300+F300</f>
        <v>20</v>
      </c>
      <c r="I300" s="37">
        <f>E300+G300</f>
        <v>20</v>
      </c>
    </row>
    <row r="301" spans="1:12" s="5" customFormat="1" ht="54" customHeight="1" x14ac:dyDescent="0.2">
      <c r="A301" s="50">
        <v>4713124</v>
      </c>
      <c r="B301" s="51" t="s">
        <v>68</v>
      </c>
      <c r="C301" s="44" t="s">
        <v>126</v>
      </c>
      <c r="D301" s="45">
        <f>D302+D305</f>
        <v>135</v>
      </c>
      <c r="E301" s="45">
        <f t="shared" ref="E301:I301" si="214">E302+E305</f>
        <v>135</v>
      </c>
      <c r="F301" s="45">
        <f t="shared" si="214"/>
        <v>4119.3999999999996</v>
      </c>
      <c r="G301" s="45">
        <f t="shared" si="214"/>
        <v>1774.4</v>
      </c>
      <c r="H301" s="45">
        <f t="shared" si="214"/>
        <v>4254.3999999999996</v>
      </c>
      <c r="I301" s="45">
        <f t="shared" si="214"/>
        <v>1909.4</v>
      </c>
    </row>
    <row r="302" spans="1:12" ht="24.75" customHeight="1" x14ac:dyDescent="0.25">
      <c r="A302" s="35">
        <v>2000</v>
      </c>
      <c r="B302" s="22"/>
      <c r="C302" s="36" t="s">
        <v>20</v>
      </c>
      <c r="D302" s="37">
        <f>D303</f>
        <v>135</v>
      </c>
      <c r="E302" s="37">
        <f t="shared" si="213"/>
        <v>135</v>
      </c>
      <c r="F302" s="37">
        <f t="shared" si="213"/>
        <v>0</v>
      </c>
      <c r="G302" s="37">
        <f t="shared" si="213"/>
        <v>0</v>
      </c>
      <c r="H302" s="37">
        <f t="shared" si="213"/>
        <v>135</v>
      </c>
      <c r="I302" s="37">
        <f t="shared" si="213"/>
        <v>135</v>
      </c>
    </row>
    <row r="303" spans="1:12" ht="24.75" customHeight="1" x14ac:dyDescent="0.25">
      <c r="A303" s="35">
        <v>2200</v>
      </c>
      <c r="B303" s="46"/>
      <c r="C303" s="36" t="s">
        <v>47</v>
      </c>
      <c r="D303" s="47">
        <f>D304</f>
        <v>135</v>
      </c>
      <c r="E303" s="47">
        <f t="shared" si="213"/>
        <v>135</v>
      </c>
      <c r="F303" s="47">
        <f t="shared" si="213"/>
        <v>0</v>
      </c>
      <c r="G303" s="47">
        <f t="shared" si="213"/>
        <v>0</v>
      </c>
      <c r="H303" s="47">
        <f t="shared" si="213"/>
        <v>135</v>
      </c>
      <c r="I303" s="47">
        <f t="shared" si="213"/>
        <v>135</v>
      </c>
    </row>
    <row r="304" spans="1:12" ht="24.75" customHeight="1" x14ac:dyDescent="0.25">
      <c r="A304" s="35">
        <v>2210</v>
      </c>
      <c r="B304" s="46"/>
      <c r="C304" s="36" t="s">
        <v>25</v>
      </c>
      <c r="D304" s="47">
        <v>135</v>
      </c>
      <c r="E304" s="47">
        <v>135</v>
      </c>
      <c r="F304" s="47"/>
      <c r="G304" s="47"/>
      <c r="H304" s="37">
        <f>D304+F304</f>
        <v>135</v>
      </c>
      <c r="I304" s="37">
        <f>E304+G304</f>
        <v>135</v>
      </c>
    </row>
    <row r="305" spans="1:12" ht="21" customHeight="1" x14ac:dyDescent="0.25">
      <c r="A305" s="35">
        <v>3000</v>
      </c>
      <c r="B305" s="46"/>
      <c r="C305" s="36" t="s">
        <v>59</v>
      </c>
      <c r="D305" s="47">
        <f>D306+D307</f>
        <v>0</v>
      </c>
      <c r="E305" s="47">
        <f t="shared" ref="E305:F305" si="215">E306+E307</f>
        <v>0</v>
      </c>
      <c r="F305" s="47">
        <f t="shared" si="215"/>
        <v>4119.3999999999996</v>
      </c>
      <c r="G305" s="47">
        <f>G306+G307</f>
        <v>1774.4</v>
      </c>
      <c r="H305" s="47">
        <f t="shared" ref="H305:I305" si="216">H306+H307</f>
        <v>4119.3999999999996</v>
      </c>
      <c r="I305" s="47">
        <f t="shared" si="216"/>
        <v>1774.4</v>
      </c>
      <c r="J305" s="3"/>
      <c r="K305" s="3"/>
      <c r="L305" s="3"/>
    </row>
    <row r="306" spans="1:12" ht="21" customHeight="1" x14ac:dyDescent="0.25">
      <c r="A306" s="35">
        <v>3110</v>
      </c>
      <c r="B306" s="46"/>
      <c r="C306" s="36" t="s">
        <v>51</v>
      </c>
      <c r="D306" s="47">
        <v>0</v>
      </c>
      <c r="E306" s="47">
        <v>0</v>
      </c>
      <c r="F306" s="47">
        <v>1325.4</v>
      </c>
      <c r="G306" s="47">
        <v>1240</v>
      </c>
      <c r="H306" s="37">
        <f t="shared" ref="H306:H307" si="217">D306+F306</f>
        <v>1325.4</v>
      </c>
      <c r="I306" s="37">
        <f t="shared" ref="I306:I307" si="218">E306+G306</f>
        <v>1240</v>
      </c>
      <c r="J306" s="3"/>
      <c r="K306" s="3"/>
      <c r="L306" s="3"/>
    </row>
    <row r="307" spans="1:12" ht="21" customHeight="1" x14ac:dyDescent="0.25">
      <c r="A307" s="46">
        <v>3132</v>
      </c>
      <c r="B307" s="46"/>
      <c r="C307" s="36" t="s">
        <v>60</v>
      </c>
      <c r="D307" s="47">
        <v>0</v>
      </c>
      <c r="E307" s="47">
        <v>0</v>
      </c>
      <c r="F307" s="47">
        <v>2794</v>
      </c>
      <c r="G307" s="47">
        <v>534.4</v>
      </c>
      <c r="H307" s="37">
        <f t="shared" si="217"/>
        <v>2794</v>
      </c>
      <c r="I307" s="37">
        <f t="shared" si="218"/>
        <v>534.4</v>
      </c>
    </row>
    <row r="308" spans="1:12" s="5" customFormat="1" ht="21" customHeight="1" x14ac:dyDescent="0.2">
      <c r="A308" s="50">
        <v>4713132</v>
      </c>
      <c r="B308" s="51" t="s">
        <v>68</v>
      </c>
      <c r="C308" s="44" t="s">
        <v>70</v>
      </c>
      <c r="D308" s="45">
        <f t="shared" ref="D308" si="219">D309+D322</f>
        <v>18394.599999999999</v>
      </c>
      <c r="E308" s="45">
        <f t="shared" ref="E308:I308" si="220">E309+E322</f>
        <v>18169.099999999999</v>
      </c>
      <c r="F308" s="45">
        <f t="shared" si="220"/>
        <v>6174.0999999999995</v>
      </c>
      <c r="G308" s="45">
        <f t="shared" si="220"/>
        <v>6387.8</v>
      </c>
      <c r="H308" s="45">
        <f t="shared" si="220"/>
        <v>24568.7</v>
      </c>
      <c r="I308" s="45">
        <f t="shared" si="220"/>
        <v>24556.899999999998</v>
      </c>
    </row>
    <row r="309" spans="1:12" ht="21" customHeight="1" x14ac:dyDescent="0.25">
      <c r="A309" s="35">
        <v>2000</v>
      </c>
      <c r="B309" s="22"/>
      <c r="C309" s="36" t="s">
        <v>20</v>
      </c>
      <c r="D309" s="37">
        <f>D310+D312+D313</f>
        <v>18394.599999999999</v>
      </c>
      <c r="E309" s="37">
        <f t="shared" ref="E309:I309" si="221">E310+E312+E313</f>
        <v>18169.099999999999</v>
      </c>
      <c r="F309" s="37">
        <f t="shared" si="221"/>
        <v>891.4</v>
      </c>
      <c r="G309" s="37">
        <f t="shared" si="221"/>
        <v>1139</v>
      </c>
      <c r="H309" s="37">
        <f t="shared" si="221"/>
        <v>19286</v>
      </c>
      <c r="I309" s="37">
        <f t="shared" si="221"/>
        <v>19308.099999999999</v>
      </c>
    </row>
    <row r="310" spans="1:12" ht="21" customHeight="1" x14ac:dyDescent="0.25">
      <c r="A310" s="35">
        <v>2110</v>
      </c>
      <c r="B310" s="22"/>
      <c r="C310" s="36" t="s">
        <v>21</v>
      </c>
      <c r="D310" s="37">
        <f>D311</f>
        <v>9757.7999999999993</v>
      </c>
      <c r="E310" s="37">
        <f t="shared" ref="E310:I310" si="222">E311</f>
        <v>9757.7999999999993</v>
      </c>
      <c r="F310" s="37">
        <f t="shared" si="222"/>
        <v>500</v>
      </c>
      <c r="G310" s="37">
        <f t="shared" si="222"/>
        <v>507.1</v>
      </c>
      <c r="H310" s="37">
        <f t="shared" si="222"/>
        <v>10257.799999999999</v>
      </c>
      <c r="I310" s="37">
        <f t="shared" si="222"/>
        <v>10264.9</v>
      </c>
    </row>
    <row r="311" spans="1:12" ht="21" customHeight="1" x14ac:dyDescent="0.25">
      <c r="A311" s="35">
        <v>2111</v>
      </c>
      <c r="B311" s="22"/>
      <c r="C311" s="36" t="s">
        <v>22</v>
      </c>
      <c r="D311" s="37">
        <v>9757.7999999999993</v>
      </c>
      <c r="E311" s="37">
        <v>9757.7999999999993</v>
      </c>
      <c r="F311" s="37">
        <v>500</v>
      </c>
      <c r="G311" s="37">
        <v>507.1</v>
      </c>
      <c r="H311" s="37">
        <f>D311+F311</f>
        <v>10257.799999999999</v>
      </c>
      <c r="I311" s="37">
        <f>E311+G311</f>
        <v>10264.9</v>
      </c>
    </row>
    <row r="312" spans="1:12" ht="21" customHeight="1" x14ac:dyDescent="0.25">
      <c r="A312" s="35">
        <v>2120</v>
      </c>
      <c r="B312" s="46"/>
      <c r="C312" s="36" t="s">
        <v>23</v>
      </c>
      <c r="D312" s="47">
        <v>2146.6999999999998</v>
      </c>
      <c r="E312" s="47">
        <v>2093</v>
      </c>
      <c r="F312" s="47">
        <v>110</v>
      </c>
      <c r="G312" s="47">
        <v>111.6</v>
      </c>
      <c r="H312" s="37">
        <f>D312+F312</f>
        <v>2256.6999999999998</v>
      </c>
      <c r="I312" s="37">
        <f>E312+G312</f>
        <v>2204.6</v>
      </c>
    </row>
    <row r="313" spans="1:12" ht="21" customHeight="1" x14ac:dyDescent="0.25">
      <c r="A313" s="35">
        <v>2200</v>
      </c>
      <c r="B313" s="46"/>
      <c r="C313" s="36" t="s">
        <v>47</v>
      </c>
      <c r="D313" s="47">
        <f>D314+D315+D316+D321</f>
        <v>6490.1</v>
      </c>
      <c r="E313" s="47">
        <f t="shared" ref="E313:I313" si="223">E314+E315+E316+E321</f>
        <v>6318.3</v>
      </c>
      <c r="F313" s="47">
        <f t="shared" si="223"/>
        <v>281.39999999999998</v>
      </c>
      <c r="G313" s="47">
        <f t="shared" si="223"/>
        <v>520.29999999999995</v>
      </c>
      <c r="H313" s="47">
        <f t="shared" si="223"/>
        <v>6771.5</v>
      </c>
      <c r="I313" s="47">
        <f t="shared" si="223"/>
        <v>6838.6</v>
      </c>
    </row>
    <row r="314" spans="1:12" ht="21" customHeight="1" x14ac:dyDescent="0.25">
      <c r="A314" s="35">
        <v>2210</v>
      </c>
      <c r="B314" s="46"/>
      <c r="C314" s="36" t="s">
        <v>25</v>
      </c>
      <c r="D314" s="47">
        <v>1183.5999999999999</v>
      </c>
      <c r="E314" s="47">
        <v>1183.0999999999999</v>
      </c>
      <c r="F314" s="47">
        <v>81.400000000000006</v>
      </c>
      <c r="G314" s="47">
        <v>279.7</v>
      </c>
      <c r="H314" s="37">
        <f>D314+F314</f>
        <v>1265</v>
      </c>
      <c r="I314" s="37">
        <f>E314+G314</f>
        <v>1462.8</v>
      </c>
    </row>
    <row r="315" spans="1:12" ht="21" customHeight="1" x14ac:dyDescent="0.25">
      <c r="A315" s="35">
        <v>2240</v>
      </c>
      <c r="B315" s="46"/>
      <c r="C315" s="36" t="s">
        <v>28</v>
      </c>
      <c r="D315" s="47">
        <v>2872.6</v>
      </c>
      <c r="E315" s="47">
        <v>2824.8</v>
      </c>
      <c r="F315" s="47"/>
      <c r="G315" s="47">
        <v>197.6</v>
      </c>
      <c r="H315" s="37">
        <f t="shared" ref="H315" si="224">D315+F315</f>
        <v>2872.6</v>
      </c>
      <c r="I315" s="37">
        <f t="shared" ref="I315" si="225">E315+G315</f>
        <v>3022.4</v>
      </c>
    </row>
    <row r="316" spans="1:12" ht="21" customHeight="1" x14ac:dyDescent="0.25">
      <c r="A316" s="35">
        <v>2270</v>
      </c>
      <c r="B316" s="46"/>
      <c r="C316" s="21" t="s">
        <v>57</v>
      </c>
      <c r="D316" s="47">
        <f>D317+D318+D319+D320</f>
        <v>2424.9</v>
      </c>
      <c r="E316" s="47">
        <f t="shared" ref="E316:I316" si="226">E317+E318+E319+E320</f>
        <v>2301.4</v>
      </c>
      <c r="F316" s="47">
        <f t="shared" si="226"/>
        <v>200</v>
      </c>
      <c r="G316" s="47">
        <f t="shared" si="226"/>
        <v>43</v>
      </c>
      <c r="H316" s="47">
        <f t="shared" si="226"/>
        <v>2624.9</v>
      </c>
      <c r="I316" s="47">
        <f t="shared" si="226"/>
        <v>2344.4</v>
      </c>
    </row>
    <row r="317" spans="1:12" ht="21" customHeight="1" x14ac:dyDescent="0.25">
      <c r="A317" s="35">
        <v>2271</v>
      </c>
      <c r="B317" s="46"/>
      <c r="C317" s="21" t="s">
        <v>31</v>
      </c>
      <c r="D317" s="47">
        <v>699.4</v>
      </c>
      <c r="E317" s="47">
        <v>680.8</v>
      </c>
      <c r="F317" s="47">
        <v>120</v>
      </c>
      <c r="G317" s="47"/>
      <c r="H317" s="37">
        <f>D317+F317</f>
        <v>819.4</v>
      </c>
      <c r="I317" s="37">
        <f>E317+G317</f>
        <v>680.8</v>
      </c>
    </row>
    <row r="318" spans="1:12" ht="21" customHeight="1" x14ac:dyDescent="0.25">
      <c r="A318" s="35">
        <v>2272</v>
      </c>
      <c r="B318" s="46"/>
      <c r="C318" s="21" t="s">
        <v>32</v>
      </c>
      <c r="D318" s="47">
        <v>169.1</v>
      </c>
      <c r="E318" s="47">
        <v>64.2</v>
      </c>
      <c r="F318" s="47">
        <v>20</v>
      </c>
      <c r="G318" s="47"/>
      <c r="H318" s="37">
        <f t="shared" ref="H318:H321" si="227">D318+F318</f>
        <v>189.1</v>
      </c>
      <c r="I318" s="37">
        <f t="shared" ref="I318:I321" si="228">E318+G318</f>
        <v>64.2</v>
      </c>
    </row>
    <row r="319" spans="1:12" ht="21" customHeight="1" x14ac:dyDescent="0.25">
      <c r="A319" s="35">
        <v>2273</v>
      </c>
      <c r="B319" s="46"/>
      <c r="C319" s="21" t="s">
        <v>33</v>
      </c>
      <c r="D319" s="47">
        <v>1556.4</v>
      </c>
      <c r="E319" s="47">
        <v>1556.4</v>
      </c>
      <c r="F319" s="47">
        <v>60</v>
      </c>
      <c r="G319" s="47">
        <v>43</v>
      </c>
      <c r="H319" s="37">
        <f t="shared" si="227"/>
        <v>1616.4</v>
      </c>
      <c r="I319" s="37">
        <f t="shared" si="228"/>
        <v>1599.4</v>
      </c>
    </row>
    <row r="320" spans="1:12" ht="21" customHeight="1" x14ac:dyDescent="0.25">
      <c r="A320" s="35">
        <v>2275</v>
      </c>
      <c r="B320" s="22"/>
      <c r="C320" s="21" t="s">
        <v>96</v>
      </c>
      <c r="D320" s="37">
        <v>0</v>
      </c>
      <c r="E320" s="37">
        <v>0</v>
      </c>
      <c r="F320" s="37"/>
      <c r="G320" s="37"/>
      <c r="H320" s="37">
        <f t="shared" si="227"/>
        <v>0</v>
      </c>
      <c r="I320" s="37">
        <f t="shared" si="228"/>
        <v>0</v>
      </c>
    </row>
    <row r="321" spans="1:9" ht="38.25" customHeight="1" x14ac:dyDescent="0.25">
      <c r="A321" s="35">
        <v>2282</v>
      </c>
      <c r="B321" s="46"/>
      <c r="C321" s="21" t="s">
        <v>48</v>
      </c>
      <c r="D321" s="47">
        <v>9</v>
      </c>
      <c r="E321" s="47">
        <v>9</v>
      </c>
      <c r="F321" s="47"/>
      <c r="G321" s="47"/>
      <c r="H321" s="37">
        <f t="shared" si="227"/>
        <v>9</v>
      </c>
      <c r="I321" s="37">
        <f t="shared" si="228"/>
        <v>9</v>
      </c>
    </row>
    <row r="322" spans="1:9" ht="21" customHeight="1" x14ac:dyDescent="0.25">
      <c r="A322" s="35">
        <v>3000</v>
      </c>
      <c r="B322" s="46"/>
      <c r="C322" s="36" t="s">
        <v>59</v>
      </c>
      <c r="D322" s="47">
        <f>D323</f>
        <v>0</v>
      </c>
      <c r="E322" s="47">
        <f t="shared" ref="E322:I322" si="229">E323</f>
        <v>0</v>
      </c>
      <c r="F322" s="47">
        <f t="shared" si="229"/>
        <v>5282.7</v>
      </c>
      <c r="G322" s="47">
        <f t="shared" si="229"/>
        <v>5248.8</v>
      </c>
      <c r="H322" s="47">
        <f t="shared" si="229"/>
        <v>5282.7</v>
      </c>
      <c r="I322" s="47">
        <f t="shared" si="229"/>
        <v>5248.8</v>
      </c>
    </row>
    <row r="323" spans="1:9" ht="21" customHeight="1" x14ac:dyDescent="0.25">
      <c r="A323" s="46">
        <v>3132</v>
      </c>
      <c r="B323" s="46"/>
      <c r="C323" s="36" t="s">
        <v>60</v>
      </c>
      <c r="D323" s="47"/>
      <c r="E323" s="47"/>
      <c r="F323" s="47">
        <v>5282.7</v>
      </c>
      <c r="G323" s="47">
        <v>5248.8</v>
      </c>
      <c r="H323" s="37">
        <f t="shared" ref="H323" si="230">D323+F323</f>
        <v>5282.7</v>
      </c>
      <c r="I323" s="37">
        <f t="shared" ref="I323" si="231">E323+G323</f>
        <v>5248.8</v>
      </c>
    </row>
    <row r="324" spans="1:9" s="5" customFormat="1" ht="21" customHeight="1" x14ac:dyDescent="0.2">
      <c r="A324" s="50">
        <v>4713133</v>
      </c>
      <c r="B324" s="51" t="s">
        <v>68</v>
      </c>
      <c r="C324" s="44" t="s">
        <v>71</v>
      </c>
      <c r="D324" s="45">
        <f>D325</f>
        <v>150</v>
      </c>
      <c r="E324" s="45">
        <f t="shared" ref="E324:I325" si="232">E325</f>
        <v>100</v>
      </c>
      <c r="F324" s="45">
        <f t="shared" si="232"/>
        <v>0</v>
      </c>
      <c r="G324" s="45">
        <f t="shared" si="232"/>
        <v>0</v>
      </c>
      <c r="H324" s="45">
        <f t="shared" si="232"/>
        <v>150</v>
      </c>
      <c r="I324" s="45">
        <f t="shared" si="232"/>
        <v>100</v>
      </c>
    </row>
    <row r="325" spans="1:9" ht="21" customHeight="1" x14ac:dyDescent="0.25">
      <c r="A325" s="35">
        <v>2000</v>
      </c>
      <c r="B325" s="22"/>
      <c r="C325" s="36" t="s">
        <v>20</v>
      </c>
      <c r="D325" s="37">
        <f>D326</f>
        <v>150</v>
      </c>
      <c r="E325" s="37">
        <f t="shared" si="232"/>
        <v>100</v>
      </c>
      <c r="F325" s="37">
        <f t="shared" si="232"/>
        <v>0</v>
      </c>
      <c r="G325" s="37">
        <f t="shared" si="232"/>
        <v>0</v>
      </c>
      <c r="H325" s="37">
        <f t="shared" si="232"/>
        <v>150</v>
      </c>
      <c r="I325" s="37">
        <f t="shared" si="232"/>
        <v>100</v>
      </c>
    </row>
    <row r="326" spans="1:9" ht="21" customHeight="1" x14ac:dyDescent="0.25">
      <c r="A326" s="35">
        <v>2200</v>
      </c>
      <c r="B326" s="46"/>
      <c r="C326" s="36" t="s">
        <v>47</v>
      </c>
      <c r="D326" s="47">
        <f>D327+D328</f>
        <v>150</v>
      </c>
      <c r="E326" s="47">
        <f t="shared" ref="E326:I326" si="233">E327+E328</f>
        <v>100</v>
      </c>
      <c r="F326" s="47">
        <f t="shared" si="233"/>
        <v>0</v>
      </c>
      <c r="G326" s="47">
        <f t="shared" si="233"/>
        <v>0</v>
      </c>
      <c r="H326" s="47">
        <f t="shared" si="233"/>
        <v>150</v>
      </c>
      <c r="I326" s="47">
        <f t="shared" si="233"/>
        <v>100</v>
      </c>
    </row>
    <row r="327" spans="1:9" ht="21" customHeight="1" x14ac:dyDescent="0.25">
      <c r="A327" s="35">
        <v>2210</v>
      </c>
      <c r="B327" s="46"/>
      <c r="C327" s="36" t="s">
        <v>25</v>
      </c>
      <c r="D327" s="47">
        <v>100</v>
      </c>
      <c r="E327" s="47">
        <v>100</v>
      </c>
      <c r="F327" s="47"/>
      <c r="G327" s="47"/>
      <c r="H327" s="37">
        <f>D327+F327</f>
        <v>100</v>
      </c>
      <c r="I327" s="37">
        <f>E327+G327</f>
        <v>100</v>
      </c>
    </row>
    <row r="328" spans="1:9" ht="21" customHeight="1" x14ac:dyDescent="0.25">
      <c r="A328" s="35">
        <v>2240</v>
      </c>
      <c r="B328" s="46"/>
      <c r="C328" s="36" t="s">
        <v>28</v>
      </c>
      <c r="D328" s="47">
        <v>50</v>
      </c>
      <c r="E328" s="47">
        <v>0</v>
      </c>
      <c r="F328" s="47"/>
      <c r="G328" s="47"/>
      <c r="H328" s="37">
        <f t="shared" ref="H328" si="234">D328+F328</f>
        <v>50</v>
      </c>
      <c r="I328" s="37">
        <f t="shared" ref="I328" si="235">E328+G328</f>
        <v>0</v>
      </c>
    </row>
    <row r="329" spans="1:9" s="5" customFormat="1" ht="21" customHeight="1" x14ac:dyDescent="0.2">
      <c r="A329" s="50">
        <v>4713210</v>
      </c>
      <c r="B329" s="51" t="s">
        <v>74</v>
      </c>
      <c r="C329" s="44" t="s">
        <v>19</v>
      </c>
      <c r="D329" s="45">
        <f>D330</f>
        <v>39</v>
      </c>
      <c r="E329" s="45">
        <f t="shared" ref="E329:I331" si="236">E330</f>
        <v>24</v>
      </c>
      <c r="F329" s="45">
        <f t="shared" si="236"/>
        <v>0</v>
      </c>
      <c r="G329" s="45">
        <f t="shared" si="236"/>
        <v>0</v>
      </c>
      <c r="H329" s="45">
        <f t="shared" si="236"/>
        <v>39</v>
      </c>
      <c r="I329" s="45">
        <f t="shared" si="236"/>
        <v>24</v>
      </c>
    </row>
    <row r="330" spans="1:9" ht="21" customHeight="1" x14ac:dyDescent="0.25">
      <c r="A330" s="35">
        <v>2000</v>
      </c>
      <c r="B330" s="22"/>
      <c r="C330" s="36" t="s">
        <v>20</v>
      </c>
      <c r="D330" s="37">
        <f>D331</f>
        <v>39</v>
      </c>
      <c r="E330" s="37">
        <f t="shared" si="236"/>
        <v>24</v>
      </c>
      <c r="F330" s="37">
        <f t="shared" si="236"/>
        <v>0</v>
      </c>
      <c r="G330" s="37">
        <f t="shared" si="236"/>
        <v>0</v>
      </c>
      <c r="H330" s="37">
        <f t="shared" si="236"/>
        <v>39</v>
      </c>
      <c r="I330" s="37">
        <f t="shared" si="236"/>
        <v>24</v>
      </c>
    </row>
    <row r="331" spans="1:9" ht="21" customHeight="1" x14ac:dyDescent="0.25">
      <c r="A331" s="35">
        <v>2200</v>
      </c>
      <c r="B331" s="46"/>
      <c r="C331" s="36" t="s">
        <v>47</v>
      </c>
      <c r="D331" s="47">
        <f>D332</f>
        <v>39</v>
      </c>
      <c r="E331" s="47">
        <f t="shared" si="236"/>
        <v>24</v>
      </c>
      <c r="F331" s="47">
        <f t="shared" si="236"/>
        <v>0</v>
      </c>
      <c r="G331" s="47">
        <f t="shared" si="236"/>
        <v>0</v>
      </c>
      <c r="H331" s="47">
        <f t="shared" si="236"/>
        <v>39</v>
      </c>
      <c r="I331" s="47">
        <f t="shared" si="236"/>
        <v>24</v>
      </c>
    </row>
    <row r="332" spans="1:9" ht="41.25" customHeight="1" x14ac:dyDescent="0.25">
      <c r="A332" s="35">
        <v>2282</v>
      </c>
      <c r="B332" s="46"/>
      <c r="C332" s="21" t="s">
        <v>48</v>
      </c>
      <c r="D332" s="47">
        <v>39</v>
      </c>
      <c r="E332" s="47">
        <v>24</v>
      </c>
      <c r="F332" s="47"/>
      <c r="G332" s="47"/>
      <c r="H332" s="37">
        <f>D332+F332</f>
        <v>39</v>
      </c>
      <c r="I332" s="37">
        <f>E332+G332</f>
        <v>24</v>
      </c>
    </row>
    <row r="333" spans="1:9" s="5" customFormat="1" ht="246.75" customHeight="1" x14ac:dyDescent="0.2">
      <c r="A333" s="50">
        <v>4713221</v>
      </c>
      <c r="B333" s="53" t="s">
        <v>130</v>
      </c>
      <c r="C333" s="54" t="s">
        <v>136</v>
      </c>
      <c r="D333" s="55">
        <f>D334</f>
        <v>0</v>
      </c>
      <c r="E333" s="55">
        <f t="shared" ref="E333:I337" si="237">E334</f>
        <v>0</v>
      </c>
      <c r="F333" s="55">
        <f t="shared" si="237"/>
        <v>19809.900000000001</v>
      </c>
      <c r="G333" s="55">
        <f t="shared" si="237"/>
        <v>19809.900000000001</v>
      </c>
      <c r="H333" s="55">
        <f t="shared" si="237"/>
        <v>19809.900000000001</v>
      </c>
      <c r="I333" s="55">
        <f t="shared" si="237"/>
        <v>19809.900000000001</v>
      </c>
    </row>
    <row r="334" spans="1:9" ht="24" customHeight="1" x14ac:dyDescent="0.25">
      <c r="A334" s="35">
        <v>3000</v>
      </c>
      <c r="B334" s="46"/>
      <c r="C334" s="36" t="s">
        <v>59</v>
      </c>
      <c r="D334" s="47">
        <f>D335</f>
        <v>0</v>
      </c>
      <c r="E334" s="47">
        <f t="shared" si="237"/>
        <v>0</v>
      </c>
      <c r="F334" s="47">
        <f t="shared" si="237"/>
        <v>19809.900000000001</v>
      </c>
      <c r="G334" s="47">
        <f t="shared" si="237"/>
        <v>19809.900000000001</v>
      </c>
      <c r="H334" s="47">
        <f t="shared" si="237"/>
        <v>19809.900000000001</v>
      </c>
      <c r="I334" s="47">
        <f t="shared" si="237"/>
        <v>19809.900000000001</v>
      </c>
    </row>
    <row r="335" spans="1:9" ht="21" customHeight="1" x14ac:dyDescent="0.25">
      <c r="A335" s="46">
        <v>3240</v>
      </c>
      <c r="B335" s="46"/>
      <c r="C335" s="36" t="s">
        <v>46</v>
      </c>
      <c r="D335" s="47"/>
      <c r="E335" s="47"/>
      <c r="F335" s="47">
        <v>19809.900000000001</v>
      </c>
      <c r="G335" s="47">
        <v>19809.900000000001</v>
      </c>
      <c r="H335" s="37">
        <f t="shared" ref="H335" si="238">D335+F335</f>
        <v>19809.900000000001</v>
      </c>
      <c r="I335" s="37">
        <f t="shared" ref="I335" si="239">E335+G335</f>
        <v>19809.900000000001</v>
      </c>
    </row>
    <row r="336" spans="1:9" s="5" customFormat="1" ht="239.25" customHeight="1" x14ac:dyDescent="0.2">
      <c r="A336" s="50">
        <v>4713222</v>
      </c>
      <c r="B336" s="53" t="s">
        <v>130</v>
      </c>
      <c r="C336" s="54" t="s">
        <v>131</v>
      </c>
      <c r="D336" s="55">
        <f>D337</f>
        <v>0</v>
      </c>
      <c r="E336" s="55">
        <f t="shared" si="237"/>
        <v>0</v>
      </c>
      <c r="F336" s="55">
        <f t="shared" si="237"/>
        <v>101086.6</v>
      </c>
      <c r="G336" s="55">
        <f t="shared" si="237"/>
        <v>101086.6</v>
      </c>
      <c r="H336" s="55">
        <f t="shared" si="237"/>
        <v>101086.6</v>
      </c>
      <c r="I336" s="55">
        <f t="shared" si="237"/>
        <v>101086.6</v>
      </c>
    </row>
    <row r="337" spans="1:9" ht="24" customHeight="1" x14ac:dyDescent="0.25">
      <c r="A337" s="35">
        <v>3000</v>
      </c>
      <c r="B337" s="46"/>
      <c r="C337" s="36" t="s">
        <v>59</v>
      </c>
      <c r="D337" s="47">
        <f>D338</f>
        <v>0</v>
      </c>
      <c r="E337" s="47">
        <f t="shared" si="237"/>
        <v>0</v>
      </c>
      <c r="F337" s="47">
        <f t="shared" si="237"/>
        <v>101086.6</v>
      </c>
      <c r="G337" s="47">
        <f t="shared" si="237"/>
        <v>101086.6</v>
      </c>
      <c r="H337" s="47">
        <f t="shared" si="237"/>
        <v>101086.6</v>
      </c>
      <c r="I337" s="47">
        <f t="shared" si="237"/>
        <v>101086.6</v>
      </c>
    </row>
    <row r="338" spans="1:9" ht="21" customHeight="1" x14ac:dyDescent="0.25">
      <c r="A338" s="46">
        <v>3240</v>
      </c>
      <c r="B338" s="46"/>
      <c r="C338" s="36" t="s">
        <v>46</v>
      </c>
      <c r="D338" s="47"/>
      <c r="E338" s="47"/>
      <c r="F338" s="47">
        <v>101086.6</v>
      </c>
      <c r="G338" s="47">
        <v>101086.6</v>
      </c>
      <c r="H338" s="37">
        <f t="shared" ref="H338" si="240">D338+F338</f>
        <v>101086.6</v>
      </c>
      <c r="I338" s="37">
        <f t="shared" ref="I338" si="241">E338+G338</f>
        <v>101086.6</v>
      </c>
    </row>
    <row r="339" spans="1:9" s="5" customFormat="1" ht="43.5" customHeight="1" x14ac:dyDescent="0.2">
      <c r="A339" s="50">
        <v>4713241</v>
      </c>
      <c r="B339" s="51" t="s">
        <v>75</v>
      </c>
      <c r="C339" s="44" t="s">
        <v>76</v>
      </c>
      <c r="D339" s="45">
        <f>D340</f>
        <v>2310.9</v>
      </c>
      <c r="E339" s="45">
        <f t="shared" ref="E339:I339" si="242">E340</f>
        <v>2225.1</v>
      </c>
      <c r="F339" s="45">
        <f t="shared" si="242"/>
        <v>0</v>
      </c>
      <c r="G339" s="45">
        <f t="shared" si="242"/>
        <v>0</v>
      </c>
      <c r="H339" s="45">
        <f t="shared" si="242"/>
        <v>2310.9</v>
      </c>
      <c r="I339" s="45">
        <f t="shared" si="242"/>
        <v>2225.1</v>
      </c>
    </row>
    <row r="340" spans="1:9" ht="24" customHeight="1" x14ac:dyDescent="0.25">
      <c r="A340" s="35">
        <v>2000</v>
      </c>
      <c r="B340" s="22"/>
      <c r="C340" s="36" t="s">
        <v>20</v>
      </c>
      <c r="D340" s="37">
        <f>D341+D343+D344</f>
        <v>2310.9</v>
      </c>
      <c r="E340" s="37">
        <f t="shared" ref="E340:I340" si="243">E341+E343+E344</f>
        <v>2225.1</v>
      </c>
      <c r="F340" s="37">
        <f t="shared" si="243"/>
        <v>0</v>
      </c>
      <c r="G340" s="37">
        <f t="shared" si="243"/>
        <v>0</v>
      </c>
      <c r="H340" s="37">
        <f t="shared" si="243"/>
        <v>2310.9</v>
      </c>
      <c r="I340" s="37">
        <f t="shared" si="243"/>
        <v>2225.1</v>
      </c>
    </row>
    <row r="341" spans="1:9" ht="24" customHeight="1" x14ac:dyDescent="0.25">
      <c r="A341" s="35">
        <v>2110</v>
      </c>
      <c r="B341" s="22"/>
      <c r="C341" s="36" t="s">
        <v>21</v>
      </c>
      <c r="D341" s="37">
        <f>D342</f>
        <v>1128.5</v>
      </c>
      <c r="E341" s="37">
        <f t="shared" ref="E341:I341" si="244">E342</f>
        <v>1128.5</v>
      </c>
      <c r="F341" s="37">
        <f t="shared" si="244"/>
        <v>0</v>
      </c>
      <c r="G341" s="37">
        <f t="shared" si="244"/>
        <v>0</v>
      </c>
      <c r="H341" s="37">
        <f t="shared" si="244"/>
        <v>1128.5</v>
      </c>
      <c r="I341" s="37">
        <f t="shared" si="244"/>
        <v>1128.5</v>
      </c>
    </row>
    <row r="342" spans="1:9" ht="24" customHeight="1" x14ac:dyDescent="0.25">
      <c r="A342" s="35">
        <v>2111</v>
      </c>
      <c r="B342" s="22"/>
      <c r="C342" s="36" t="s">
        <v>22</v>
      </c>
      <c r="D342" s="37">
        <v>1128.5</v>
      </c>
      <c r="E342" s="37">
        <v>1128.5</v>
      </c>
      <c r="F342" s="37"/>
      <c r="G342" s="37"/>
      <c r="H342" s="37">
        <f>D342+F342</f>
        <v>1128.5</v>
      </c>
      <c r="I342" s="37">
        <f>E342+G342</f>
        <v>1128.5</v>
      </c>
    </row>
    <row r="343" spans="1:9" ht="24" customHeight="1" x14ac:dyDescent="0.25">
      <c r="A343" s="35">
        <v>2120</v>
      </c>
      <c r="B343" s="46"/>
      <c r="C343" s="36" t="s">
        <v>23</v>
      </c>
      <c r="D343" s="47">
        <v>248.3</v>
      </c>
      <c r="E343" s="47">
        <v>247.8</v>
      </c>
      <c r="F343" s="47"/>
      <c r="G343" s="47"/>
      <c r="H343" s="37">
        <f>D343+F343</f>
        <v>248.3</v>
      </c>
      <c r="I343" s="37">
        <f>E343+G343</f>
        <v>247.8</v>
      </c>
    </row>
    <row r="344" spans="1:9" ht="24" customHeight="1" x14ac:dyDescent="0.25">
      <c r="A344" s="35">
        <v>2200</v>
      </c>
      <c r="B344" s="46"/>
      <c r="C344" s="36" t="s">
        <v>47</v>
      </c>
      <c r="D344" s="47">
        <f>D345+D346+D347+D351</f>
        <v>934.1</v>
      </c>
      <c r="E344" s="47">
        <f t="shared" ref="E344:I344" si="245">E345+E346+E347+E351</f>
        <v>848.80000000000007</v>
      </c>
      <c r="F344" s="47">
        <f t="shared" si="245"/>
        <v>0</v>
      </c>
      <c r="G344" s="47">
        <f t="shared" si="245"/>
        <v>0</v>
      </c>
      <c r="H344" s="47">
        <f t="shared" si="245"/>
        <v>934.1</v>
      </c>
      <c r="I344" s="47">
        <f t="shared" si="245"/>
        <v>848.80000000000007</v>
      </c>
    </row>
    <row r="345" spans="1:9" ht="24" customHeight="1" x14ac:dyDescent="0.25">
      <c r="A345" s="35">
        <v>2210</v>
      </c>
      <c r="B345" s="46"/>
      <c r="C345" s="36" t="s">
        <v>25</v>
      </c>
      <c r="D345" s="47">
        <v>301.10000000000002</v>
      </c>
      <c r="E345" s="47">
        <v>301.10000000000002</v>
      </c>
      <c r="F345" s="47"/>
      <c r="G345" s="47"/>
      <c r="H345" s="37">
        <f>D345+F345</f>
        <v>301.10000000000002</v>
      </c>
      <c r="I345" s="37">
        <f>E345+G345</f>
        <v>301.10000000000002</v>
      </c>
    </row>
    <row r="346" spans="1:9" ht="24" customHeight="1" x14ac:dyDescent="0.25">
      <c r="A346" s="35">
        <v>2240</v>
      </c>
      <c r="B346" s="46"/>
      <c r="C346" s="36" t="s">
        <v>28</v>
      </c>
      <c r="D346" s="47">
        <v>518.4</v>
      </c>
      <c r="E346" s="47">
        <v>496.3</v>
      </c>
      <c r="F346" s="47"/>
      <c r="G346" s="47"/>
      <c r="H346" s="37">
        <f t="shared" ref="H346:H351" si="246">D346+F346</f>
        <v>518.4</v>
      </c>
      <c r="I346" s="37">
        <f t="shared" ref="I346:I351" si="247">E346+G346</f>
        <v>496.3</v>
      </c>
    </row>
    <row r="347" spans="1:9" ht="24" customHeight="1" x14ac:dyDescent="0.25">
      <c r="A347" s="35">
        <v>2270</v>
      </c>
      <c r="B347" s="46"/>
      <c r="C347" s="21" t="s">
        <v>57</v>
      </c>
      <c r="D347" s="47">
        <f>D348+D349+D350</f>
        <v>107.10000000000001</v>
      </c>
      <c r="E347" s="47">
        <f t="shared" ref="E347:I347" si="248">E348+E349+E350</f>
        <v>43.9</v>
      </c>
      <c r="F347" s="47">
        <f t="shared" si="248"/>
        <v>0</v>
      </c>
      <c r="G347" s="47">
        <f t="shared" si="248"/>
        <v>0</v>
      </c>
      <c r="H347" s="47">
        <f t="shared" si="248"/>
        <v>107.10000000000001</v>
      </c>
      <c r="I347" s="47">
        <f t="shared" si="248"/>
        <v>43.9</v>
      </c>
    </row>
    <row r="348" spans="1:9" ht="24" customHeight="1" x14ac:dyDescent="0.25">
      <c r="A348" s="35">
        <v>2271</v>
      </c>
      <c r="B348" s="46"/>
      <c r="C348" s="21" t="s">
        <v>31</v>
      </c>
      <c r="D348" s="47">
        <v>0</v>
      </c>
      <c r="E348" s="47">
        <v>0</v>
      </c>
      <c r="F348" s="47"/>
      <c r="G348" s="47"/>
      <c r="H348" s="37">
        <f>D348+F348</f>
        <v>0</v>
      </c>
      <c r="I348" s="37">
        <f>E348+G348</f>
        <v>0</v>
      </c>
    </row>
    <row r="349" spans="1:9" ht="24" customHeight="1" x14ac:dyDescent="0.25">
      <c r="A349" s="35">
        <v>2272</v>
      </c>
      <c r="B349" s="46"/>
      <c r="C349" s="21" t="s">
        <v>32</v>
      </c>
      <c r="D349" s="47">
        <v>0.4</v>
      </c>
      <c r="E349" s="47">
        <v>0</v>
      </c>
      <c r="F349" s="47"/>
      <c r="G349" s="47"/>
      <c r="H349" s="37">
        <f t="shared" ref="H349:H350" si="249">D349+F349</f>
        <v>0.4</v>
      </c>
      <c r="I349" s="37">
        <f t="shared" ref="I349:I350" si="250">E349+G349</f>
        <v>0</v>
      </c>
    </row>
    <row r="350" spans="1:9" ht="24" customHeight="1" x14ac:dyDescent="0.25">
      <c r="A350" s="35">
        <v>2273</v>
      </c>
      <c r="B350" s="46"/>
      <c r="C350" s="21" t="s">
        <v>33</v>
      </c>
      <c r="D350" s="47">
        <v>106.7</v>
      </c>
      <c r="E350" s="47">
        <v>43.9</v>
      </c>
      <c r="F350" s="47"/>
      <c r="G350" s="47"/>
      <c r="H350" s="37">
        <f t="shared" si="249"/>
        <v>106.7</v>
      </c>
      <c r="I350" s="37">
        <f t="shared" si="250"/>
        <v>43.9</v>
      </c>
    </row>
    <row r="351" spans="1:9" ht="41.25" customHeight="1" x14ac:dyDescent="0.25">
      <c r="A351" s="35">
        <v>2282</v>
      </c>
      <c r="B351" s="46"/>
      <c r="C351" s="21" t="s">
        <v>48</v>
      </c>
      <c r="D351" s="47">
        <v>7.5</v>
      </c>
      <c r="E351" s="47">
        <v>7.5</v>
      </c>
      <c r="F351" s="47"/>
      <c r="G351" s="47"/>
      <c r="H351" s="37">
        <f t="shared" si="246"/>
        <v>7.5</v>
      </c>
      <c r="I351" s="37">
        <f t="shared" si="247"/>
        <v>7.5</v>
      </c>
    </row>
    <row r="352" spans="1:9" s="5" customFormat="1" ht="38.25" customHeight="1" x14ac:dyDescent="0.2">
      <c r="A352" s="50">
        <v>4713242</v>
      </c>
      <c r="B352" s="51" t="s">
        <v>75</v>
      </c>
      <c r="C352" s="44" t="s">
        <v>77</v>
      </c>
      <c r="D352" s="45">
        <f>D353</f>
        <v>4655</v>
      </c>
      <c r="E352" s="45">
        <f t="shared" ref="E352:I352" si="251">E353</f>
        <v>4590.8</v>
      </c>
      <c r="F352" s="45">
        <f t="shared" si="251"/>
        <v>0</v>
      </c>
      <c r="G352" s="45">
        <f t="shared" si="251"/>
        <v>0</v>
      </c>
      <c r="H352" s="45">
        <f t="shared" si="251"/>
        <v>4655</v>
      </c>
      <c r="I352" s="45">
        <f t="shared" si="251"/>
        <v>4590.8</v>
      </c>
    </row>
    <row r="353" spans="1:9" ht="21" customHeight="1" x14ac:dyDescent="0.25">
      <c r="A353" s="35">
        <v>2000</v>
      </c>
      <c r="B353" s="22"/>
      <c r="C353" s="36" t="s">
        <v>20</v>
      </c>
      <c r="D353" s="37">
        <f>D354+D357</f>
        <v>4655</v>
      </c>
      <c r="E353" s="37">
        <f t="shared" ref="E353:I353" si="252">E354+E357</f>
        <v>4590.8</v>
      </c>
      <c r="F353" s="37">
        <f t="shared" si="252"/>
        <v>0</v>
      </c>
      <c r="G353" s="37">
        <f t="shared" si="252"/>
        <v>0</v>
      </c>
      <c r="H353" s="37">
        <f t="shared" si="252"/>
        <v>4655</v>
      </c>
      <c r="I353" s="37">
        <f t="shared" si="252"/>
        <v>4590.8</v>
      </c>
    </row>
    <row r="354" spans="1:9" ht="21" customHeight="1" x14ac:dyDescent="0.25">
      <c r="A354" s="35">
        <v>2200</v>
      </c>
      <c r="B354" s="46"/>
      <c r="C354" s="36" t="s">
        <v>47</v>
      </c>
      <c r="D354" s="47">
        <f>D355+D356</f>
        <v>176.79999999999998</v>
      </c>
      <c r="E354" s="47">
        <f t="shared" ref="E354:I354" si="253">E355+E356</f>
        <v>146.19999999999999</v>
      </c>
      <c r="F354" s="47">
        <f t="shared" si="253"/>
        <v>0</v>
      </c>
      <c r="G354" s="47">
        <f t="shared" si="253"/>
        <v>0</v>
      </c>
      <c r="H354" s="47">
        <f t="shared" si="253"/>
        <v>176.79999999999998</v>
      </c>
      <c r="I354" s="47">
        <f t="shared" si="253"/>
        <v>146.19999999999999</v>
      </c>
    </row>
    <row r="355" spans="1:9" ht="21" customHeight="1" x14ac:dyDescent="0.25">
      <c r="A355" s="35">
        <v>2240</v>
      </c>
      <c r="B355" s="46"/>
      <c r="C355" s="36" t="s">
        <v>28</v>
      </c>
      <c r="D355" s="47">
        <v>20.7</v>
      </c>
      <c r="E355" s="47">
        <v>20.6</v>
      </c>
      <c r="F355" s="47"/>
      <c r="G355" s="47"/>
      <c r="H355" s="37">
        <f t="shared" ref="H355" si="254">D355+F355</f>
        <v>20.7</v>
      </c>
      <c r="I355" s="37">
        <f t="shared" ref="I355" si="255">E355+G355</f>
        <v>20.6</v>
      </c>
    </row>
    <row r="356" spans="1:9" ht="39" customHeight="1" x14ac:dyDescent="0.25">
      <c r="A356" s="35">
        <v>2282</v>
      </c>
      <c r="B356" s="46"/>
      <c r="C356" s="21" t="s">
        <v>48</v>
      </c>
      <c r="D356" s="47">
        <v>156.1</v>
      </c>
      <c r="E356" s="47">
        <v>125.6</v>
      </c>
      <c r="F356" s="47"/>
      <c r="G356" s="47"/>
      <c r="H356" s="37">
        <f t="shared" ref="H356:H358" si="256">D356+F356</f>
        <v>156.1</v>
      </c>
      <c r="I356" s="37">
        <f t="shared" ref="I356:I358" si="257">E356+G356</f>
        <v>125.6</v>
      </c>
    </row>
    <row r="357" spans="1:9" ht="21" customHeight="1" x14ac:dyDescent="0.25">
      <c r="A357" s="35">
        <v>2700</v>
      </c>
      <c r="B357" s="46"/>
      <c r="C357" s="21" t="s">
        <v>58</v>
      </c>
      <c r="D357" s="47">
        <f>D358</f>
        <v>4478.2</v>
      </c>
      <c r="E357" s="47">
        <f t="shared" ref="E357:I357" si="258">E358</f>
        <v>4444.6000000000004</v>
      </c>
      <c r="F357" s="47">
        <f t="shared" si="258"/>
        <v>0</v>
      </c>
      <c r="G357" s="47">
        <f t="shared" si="258"/>
        <v>0</v>
      </c>
      <c r="H357" s="47">
        <f t="shared" si="258"/>
        <v>4478.2</v>
      </c>
      <c r="I357" s="47">
        <f t="shared" si="258"/>
        <v>4444.6000000000004</v>
      </c>
    </row>
    <row r="358" spans="1:9" ht="21" customHeight="1" x14ac:dyDescent="0.25">
      <c r="A358" s="35">
        <v>2730</v>
      </c>
      <c r="B358" s="46"/>
      <c r="C358" s="21" t="s">
        <v>38</v>
      </c>
      <c r="D358" s="47">
        <v>4478.2</v>
      </c>
      <c r="E358" s="47">
        <v>4444.6000000000004</v>
      </c>
      <c r="F358" s="47"/>
      <c r="G358" s="47"/>
      <c r="H358" s="37">
        <f t="shared" si="256"/>
        <v>4478.2</v>
      </c>
      <c r="I358" s="37">
        <f t="shared" si="257"/>
        <v>4444.6000000000004</v>
      </c>
    </row>
    <row r="359" spans="1:9" s="5" customFormat="1" ht="21" customHeight="1" x14ac:dyDescent="0.2">
      <c r="A359" s="50">
        <v>4714030</v>
      </c>
      <c r="B359" s="53" t="s">
        <v>78</v>
      </c>
      <c r="C359" s="54" t="s">
        <v>79</v>
      </c>
      <c r="D359" s="55">
        <f>D360+D374</f>
        <v>20208</v>
      </c>
      <c r="E359" s="55">
        <f t="shared" ref="E359:I359" si="259">E360+E374</f>
        <v>19473.900000000001</v>
      </c>
      <c r="F359" s="55">
        <f t="shared" si="259"/>
        <v>2778.2</v>
      </c>
      <c r="G359" s="55">
        <f t="shared" si="259"/>
        <v>2714.5</v>
      </c>
      <c r="H359" s="55">
        <f t="shared" si="259"/>
        <v>22986.2</v>
      </c>
      <c r="I359" s="55">
        <f t="shared" si="259"/>
        <v>22188.400000000001</v>
      </c>
    </row>
    <row r="360" spans="1:9" ht="21" customHeight="1" x14ac:dyDescent="0.25">
      <c r="A360" s="35">
        <v>2000</v>
      </c>
      <c r="B360" s="22"/>
      <c r="C360" s="36" t="s">
        <v>20</v>
      </c>
      <c r="D360" s="37">
        <f>D361+D363+D364</f>
        <v>20208</v>
      </c>
      <c r="E360" s="37">
        <f t="shared" ref="E360:I360" si="260">E361+E363+E364</f>
        <v>19473.900000000001</v>
      </c>
      <c r="F360" s="37">
        <f t="shared" si="260"/>
        <v>0</v>
      </c>
      <c r="G360" s="37">
        <f t="shared" si="260"/>
        <v>0</v>
      </c>
      <c r="H360" s="37">
        <f t="shared" si="260"/>
        <v>20208</v>
      </c>
      <c r="I360" s="37">
        <f t="shared" si="260"/>
        <v>19473.900000000001</v>
      </c>
    </row>
    <row r="361" spans="1:9" ht="21" customHeight="1" x14ac:dyDescent="0.25">
      <c r="A361" s="35">
        <v>2110</v>
      </c>
      <c r="B361" s="22"/>
      <c r="C361" s="36" t="s">
        <v>21</v>
      </c>
      <c r="D361" s="37">
        <f>D362</f>
        <v>14128.7</v>
      </c>
      <c r="E361" s="37">
        <f t="shared" ref="E361:I361" si="261">E362</f>
        <v>14128.7</v>
      </c>
      <c r="F361" s="37">
        <f t="shared" si="261"/>
        <v>0</v>
      </c>
      <c r="G361" s="37">
        <f t="shared" si="261"/>
        <v>0</v>
      </c>
      <c r="H361" s="37">
        <f t="shared" si="261"/>
        <v>14128.7</v>
      </c>
      <c r="I361" s="37">
        <f t="shared" si="261"/>
        <v>14128.7</v>
      </c>
    </row>
    <row r="362" spans="1:9" ht="21" customHeight="1" x14ac:dyDescent="0.25">
      <c r="A362" s="35">
        <v>2111</v>
      </c>
      <c r="B362" s="22"/>
      <c r="C362" s="36" t="s">
        <v>22</v>
      </c>
      <c r="D362" s="37">
        <v>14128.7</v>
      </c>
      <c r="E362" s="37">
        <v>14128.7</v>
      </c>
      <c r="F362" s="37"/>
      <c r="G362" s="37"/>
      <c r="H362" s="37">
        <f>D362+F362</f>
        <v>14128.7</v>
      </c>
      <c r="I362" s="37">
        <f>E362+G362</f>
        <v>14128.7</v>
      </c>
    </row>
    <row r="363" spans="1:9" ht="21" customHeight="1" x14ac:dyDescent="0.25">
      <c r="A363" s="35">
        <v>2120</v>
      </c>
      <c r="B363" s="46"/>
      <c r="C363" s="36" t="s">
        <v>23</v>
      </c>
      <c r="D363" s="47">
        <v>3108.3</v>
      </c>
      <c r="E363" s="47">
        <v>3078.4</v>
      </c>
      <c r="F363" s="47"/>
      <c r="G363" s="47"/>
      <c r="H363" s="37">
        <f>D363+F363</f>
        <v>3108.3</v>
      </c>
      <c r="I363" s="37">
        <f>E363+G363</f>
        <v>3078.4</v>
      </c>
    </row>
    <row r="364" spans="1:9" ht="21" customHeight="1" x14ac:dyDescent="0.25">
      <c r="A364" s="35">
        <v>2200</v>
      </c>
      <c r="B364" s="46"/>
      <c r="C364" s="36" t="s">
        <v>47</v>
      </c>
      <c r="D364" s="47">
        <f>D365+D366+D367+D373</f>
        <v>2971</v>
      </c>
      <c r="E364" s="47">
        <f t="shared" ref="E364:I364" si="262">E365+E366+E367+E373</f>
        <v>2266.8000000000002</v>
      </c>
      <c r="F364" s="47">
        <f t="shared" si="262"/>
        <v>0</v>
      </c>
      <c r="G364" s="47">
        <f t="shared" si="262"/>
        <v>0</v>
      </c>
      <c r="H364" s="47">
        <f t="shared" si="262"/>
        <v>2971</v>
      </c>
      <c r="I364" s="47">
        <f t="shared" si="262"/>
        <v>2266.8000000000002</v>
      </c>
    </row>
    <row r="365" spans="1:9" ht="21" customHeight="1" x14ac:dyDescent="0.25">
      <c r="A365" s="35">
        <v>2210</v>
      </c>
      <c r="B365" s="46"/>
      <c r="C365" s="36" t="s">
        <v>25</v>
      </c>
      <c r="D365" s="47">
        <v>345.3</v>
      </c>
      <c r="E365" s="47">
        <v>190.2</v>
      </c>
      <c r="F365" s="47"/>
      <c r="G365" s="47"/>
      <c r="H365" s="37">
        <f>D365+F365</f>
        <v>345.3</v>
      </c>
      <c r="I365" s="37">
        <f>E365+G365</f>
        <v>190.2</v>
      </c>
    </row>
    <row r="366" spans="1:9" ht="21" customHeight="1" x14ac:dyDescent="0.25">
      <c r="A366" s="35">
        <v>2240</v>
      </c>
      <c r="B366" s="46"/>
      <c r="C366" s="36" t="s">
        <v>28</v>
      </c>
      <c r="D366" s="47">
        <v>799.5</v>
      </c>
      <c r="E366" s="47">
        <v>543.20000000000005</v>
      </c>
      <c r="F366" s="47"/>
      <c r="G366" s="47"/>
      <c r="H366" s="37">
        <f t="shared" ref="H366" si="263">D366+F366</f>
        <v>799.5</v>
      </c>
      <c r="I366" s="37">
        <f t="shared" ref="I366" si="264">E366+G366</f>
        <v>543.20000000000005</v>
      </c>
    </row>
    <row r="367" spans="1:9" ht="21" customHeight="1" x14ac:dyDescent="0.25">
      <c r="A367" s="35">
        <v>2270</v>
      </c>
      <c r="B367" s="46"/>
      <c r="C367" s="21" t="s">
        <v>57</v>
      </c>
      <c r="D367" s="47">
        <f>D368+D369+D370+D371+D372</f>
        <v>1806.7</v>
      </c>
      <c r="E367" s="47">
        <f t="shared" ref="E367:I367" si="265">E368+E369+E370+E371+E372</f>
        <v>1513.8999999999999</v>
      </c>
      <c r="F367" s="47">
        <f t="shared" si="265"/>
        <v>0</v>
      </c>
      <c r="G367" s="47">
        <f t="shared" si="265"/>
        <v>0</v>
      </c>
      <c r="H367" s="47">
        <f t="shared" si="265"/>
        <v>1806.7</v>
      </c>
      <c r="I367" s="47">
        <f t="shared" si="265"/>
        <v>1513.8999999999999</v>
      </c>
    </row>
    <row r="368" spans="1:9" ht="21" customHeight="1" x14ac:dyDescent="0.25">
      <c r="A368" s="35">
        <v>2271</v>
      </c>
      <c r="B368" s="46"/>
      <c r="C368" s="21" t="s">
        <v>31</v>
      </c>
      <c r="D368" s="47">
        <v>1403.5</v>
      </c>
      <c r="E368" s="47">
        <v>1235.2</v>
      </c>
      <c r="F368" s="47"/>
      <c r="G368" s="47"/>
      <c r="H368" s="37">
        <f>D368+F368</f>
        <v>1403.5</v>
      </c>
      <c r="I368" s="37">
        <f>E368+G368</f>
        <v>1235.2</v>
      </c>
    </row>
    <row r="369" spans="1:9" ht="21" customHeight="1" x14ac:dyDescent="0.25">
      <c r="A369" s="35">
        <v>2272</v>
      </c>
      <c r="B369" s="46"/>
      <c r="C369" s="21" t="s">
        <v>32</v>
      </c>
      <c r="D369" s="47">
        <v>26.8</v>
      </c>
      <c r="E369" s="47">
        <v>22.8</v>
      </c>
      <c r="F369" s="47"/>
      <c r="G369" s="47"/>
      <c r="H369" s="37">
        <f t="shared" ref="H369:H373" si="266">D369+F369</f>
        <v>26.8</v>
      </c>
      <c r="I369" s="37">
        <f t="shared" ref="I369:I373" si="267">E369+G369</f>
        <v>22.8</v>
      </c>
    </row>
    <row r="370" spans="1:9" ht="21" customHeight="1" x14ac:dyDescent="0.25">
      <c r="A370" s="35">
        <v>2273</v>
      </c>
      <c r="B370" s="46"/>
      <c r="C370" s="21" t="s">
        <v>33</v>
      </c>
      <c r="D370" s="47">
        <v>314</v>
      </c>
      <c r="E370" s="47">
        <v>234.8</v>
      </c>
      <c r="F370" s="47"/>
      <c r="G370" s="47"/>
      <c r="H370" s="37">
        <f t="shared" si="266"/>
        <v>314</v>
      </c>
      <c r="I370" s="37">
        <f t="shared" si="267"/>
        <v>234.8</v>
      </c>
    </row>
    <row r="371" spans="1:9" ht="21" customHeight="1" x14ac:dyDescent="0.25">
      <c r="A371" s="35">
        <v>2274</v>
      </c>
      <c r="B371" s="46"/>
      <c r="C371" s="21" t="s">
        <v>34</v>
      </c>
      <c r="D371" s="47">
        <v>41.4</v>
      </c>
      <c r="E371" s="47">
        <v>0.1</v>
      </c>
      <c r="F371" s="47"/>
      <c r="G371" s="47"/>
      <c r="H371" s="37">
        <f t="shared" si="266"/>
        <v>41.4</v>
      </c>
      <c r="I371" s="37">
        <f t="shared" si="267"/>
        <v>0.1</v>
      </c>
    </row>
    <row r="372" spans="1:9" ht="21" customHeight="1" x14ac:dyDescent="0.25">
      <c r="A372" s="35">
        <v>2275</v>
      </c>
      <c r="B372" s="22"/>
      <c r="C372" s="21" t="s">
        <v>96</v>
      </c>
      <c r="D372" s="37">
        <v>21</v>
      </c>
      <c r="E372" s="37">
        <v>21</v>
      </c>
      <c r="F372" s="37"/>
      <c r="G372" s="37"/>
      <c r="H372" s="37">
        <f t="shared" si="266"/>
        <v>21</v>
      </c>
      <c r="I372" s="37">
        <f t="shared" si="267"/>
        <v>21</v>
      </c>
    </row>
    <row r="373" spans="1:9" ht="41.25" customHeight="1" x14ac:dyDescent="0.25">
      <c r="A373" s="35">
        <v>2282</v>
      </c>
      <c r="B373" s="46"/>
      <c r="C373" s="21" t="s">
        <v>48</v>
      </c>
      <c r="D373" s="47">
        <v>19.5</v>
      </c>
      <c r="E373" s="47">
        <v>19.5</v>
      </c>
      <c r="F373" s="47"/>
      <c r="G373" s="47"/>
      <c r="H373" s="37">
        <f t="shared" si="266"/>
        <v>19.5</v>
      </c>
      <c r="I373" s="37">
        <f t="shared" si="267"/>
        <v>19.5</v>
      </c>
    </row>
    <row r="374" spans="1:9" ht="21" customHeight="1" x14ac:dyDescent="0.25">
      <c r="A374" s="35">
        <v>3000</v>
      </c>
      <c r="B374" s="46"/>
      <c r="C374" s="36" t="s">
        <v>59</v>
      </c>
      <c r="D374" s="47">
        <f>D375+D376</f>
        <v>0</v>
      </c>
      <c r="E374" s="47">
        <f t="shared" ref="E374:I374" si="268">E375+E376</f>
        <v>0</v>
      </c>
      <c r="F374" s="47">
        <f t="shared" si="268"/>
        <v>2778.2</v>
      </c>
      <c r="G374" s="47">
        <f t="shared" si="268"/>
        <v>2714.5</v>
      </c>
      <c r="H374" s="47">
        <f t="shared" si="268"/>
        <v>2778.2</v>
      </c>
      <c r="I374" s="47">
        <f t="shared" si="268"/>
        <v>2714.5</v>
      </c>
    </row>
    <row r="375" spans="1:9" ht="24" customHeight="1" x14ac:dyDescent="0.25">
      <c r="A375" s="35">
        <v>3110</v>
      </c>
      <c r="B375" s="46"/>
      <c r="C375" s="36" t="s">
        <v>51</v>
      </c>
      <c r="D375" s="47"/>
      <c r="E375" s="47"/>
      <c r="F375" s="47">
        <v>1228</v>
      </c>
      <c r="G375" s="47">
        <v>1256.0999999999999</v>
      </c>
      <c r="H375" s="37">
        <f t="shared" ref="H375" si="269">D375+F375</f>
        <v>1228</v>
      </c>
      <c r="I375" s="37">
        <f t="shared" ref="I375" si="270">E375+G375</f>
        <v>1256.0999999999999</v>
      </c>
    </row>
    <row r="376" spans="1:9" ht="21" customHeight="1" x14ac:dyDescent="0.25">
      <c r="A376" s="46">
        <v>3132</v>
      </c>
      <c r="B376" s="46"/>
      <c r="C376" s="36" t="s">
        <v>60</v>
      </c>
      <c r="D376" s="47"/>
      <c r="E376" s="47"/>
      <c r="F376" s="47">
        <v>1550.2</v>
      </c>
      <c r="G376" s="47">
        <v>1458.4</v>
      </c>
      <c r="H376" s="37">
        <f t="shared" ref="H376" si="271">D376+F376</f>
        <v>1550.2</v>
      </c>
      <c r="I376" s="37">
        <f t="shared" ref="I376" si="272">E376+G376</f>
        <v>1458.4</v>
      </c>
    </row>
    <row r="377" spans="1:9" s="5" customFormat="1" ht="41.25" customHeight="1" x14ac:dyDescent="0.2">
      <c r="A377" s="50">
        <v>4714060</v>
      </c>
      <c r="B377" s="53" t="s">
        <v>80</v>
      </c>
      <c r="C377" s="54" t="s">
        <v>81</v>
      </c>
      <c r="D377" s="55">
        <f t="shared" ref="D377:I377" si="273">D378+D392</f>
        <v>6482.3</v>
      </c>
      <c r="E377" s="55">
        <f t="shared" si="273"/>
        <v>5953.9</v>
      </c>
      <c r="F377" s="55">
        <f t="shared" si="273"/>
        <v>2167.8000000000002</v>
      </c>
      <c r="G377" s="55">
        <f t="shared" si="273"/>
        <v>1142.3</v>
      </c>
      <c r="H377" s="55">
        <f t="shared" si="273"/>
        <v>8650.1</v>
      </c>
      <c r="I377" s="55">
        <f t="shared" si="273"/>
        <v>7096.1999999999989</v>
      </c>
    </row>
    <row r="378" spans="1:9" ht="21.75" customHeight="1" x14ac:dyDescent="0.25">
      <c r="A378" s="35">
        <v>2000</v>
      </c>
      <c r="B378" s="22"/>
      <c r="C378" s="36" t="s">
        <v>20</v>
      </c>
      <c r="D378" s="37">
        <f>D379+D381+D382+D391</f>
        <v>6482.3</v>
      </c>
      <c r="E378" s="37">
        <f t="shared" ref="E378:I378" si="274">E379+E381+E382+E391</f>
        <v>5953.9</v>
      </c>
      <c r="F378" s="37">
        <f t="shared" si="274"/>
        <v>835</v>
      </c>
      <c r="G378" s="37">
        <f t="shared" si="274"/>
        <v>1142.3</v>
      </c>
      <c r="H378" s="37">
        <f t="shared" si="274"/>
        <v>7317.3</v>
      </c>
      <c r="I378" s="37">
        <f t="shared" si="274"/>
        <v>7096.1999999999989</v>
      </c>
    </row>
    <row r="379" spans="1:9" ht="21.75" customHeight="1" x14ac:dyDescent="0.25">
      <c r="A379" s="35">
        <v>2110</v>
      </c>
      <c r="B379" s="22"/>
      <c r="C379" s="36" t="s">
        <v>21</v>
      </c>
      <c r="D379" s="37">
        <f>D380</f>
        <v>3852.4</v>
      </c>
      <c r="E379" s="37">
        <f t="shared" ref="E379:I379" si="275">E380</f>
        <v>3852.4</v>
      </c>
      <c r="F379" s="37">
        <f t="shared" si="275"/>
        <v>684.4</v>
      </c>
      <c r="G379" s="37">
        <f t="shared" si="275"/>
        <v>835.5</v>
      </c>
      <c r="H379" s="37">
        <f t="shared" si="275"/>
        <v>4536.8</v>
      </c>
      <c r="I379" s="37">
        <f t="shared" si="275"/>
        <v>4687.8999999999996</v>
      </c>
    </row>
    <row r="380" spans="1:9" ht="21.75" customHeight="1" x14ac:dyDescent="0.25">
      <c r="A380" s="35">
        <v>2111</v>
      </c>
      <c r="B380" s="22"/>
      <c r="C380" s="36" t="s">
        <v>22</v>
      </c>
      <c r="D380" s="37">
        <v>3852.4</v>
      </c>
      <c r="E380" s="37">
        <v>3852.4</v>
      </c>
      <c r="F380" s="37">
        <v>684.4</v>
      </c>
      <c r="G380" s="37">
        <v>835.5</v>
      </c>
      <c r="H380" s="37">
        <f>D380+F380</f>
        <v>4536.8</v>
      </c>
      <c r="I380" s="37">
        <f>E380+G380</f>
        <v>4687.8999999999996</v>
      </c>
    </row>
    <row r="381" spans="1:9" ht="21.75" customHeight="1" x14ac:dyDescent="0.25">
      <c r="A381" s="35">
        <v>2120</v>
      </c>
      <c r="B381" s="46"/>
      <c r="C381" s="36" t="s">
        <v>23</v>
      </c>
      <c r="D381" s="47">
        <v>847.6</v>
      </c>
      <c r="E381" s="47">
        <v>847.6</v>
      </c>
      <c r="F381" s="47">
        <v>150.6</v>
      </c>
      <c r="G381" s="47">
        <v>212.1</v>
      </c>
      <c r="H381" s="37">
        <f>D381+F381</f>
        <v>998.2</v>
      </c>
      <c r="I381" s="37">
        <f>E381+G381</f>
        <v>1059.7</v>
      </c>
    </row>
    <row r="382" spans="1:9" ht="21.75" customHeight="1" x14ac:dyDescent="0.25">
      <c r="A382" s="35">
        <v>2200</v>
      </c>
      <c r="B382" s="46"/>
      <c r="C382" s="36" t="s">
        <v>47</v>
      </c>
      <c r="D382" s="47">
        <f>D383+D384+D385+D390</f>
        <v>1782.3</v>
      </c>
      <c r="E382" s="47">
        <f t="shared" ref="E382:I382" si="276">E383+E384+E385+E390</f>
        <v>1253.8999999999999</v>
      </c>
      <c r="F382" s="47">
        <f t="shared" si="276"/>
        <v>0</v>
      </c>
      <c r="G382" s="47">
        <f t="shared" si="276"/>
        <v>10.7</v>
      </c>
      <c r="H382" s="47">
        <f t="shared" si="276"/>
        <v>1782.3</v>
      </c>
      <c r="I382" s="47">
        <f t="shared" si="276"/>
        <v>1264.5999999999999</v>
      </c>
    </row>
    <row r="383" spans="1:9" ht="21.75" customHeight="1" x14ac:dyDescent="0.25">
      <c r="A383" s="35">
        <v>2210</v>
      </c>
      <c r="B383" s="46"/>
      <c r="C383" s="36" t="s">
        <v>25</v>
      </c>
      <c r="D383" s="47">
        <v>194.2</v>
      </c>
      <c r="E383" s="47">
        <v>194</v>
      </c>
      <c r="F383" s="47"/>
      <c r="G383" s="47">
        <v>1</v>
      </c>
      <c r="H383" s="37">
        <f>D383+F383</f>
        <v>194.2</v>
      </c>
      <c r="I383" s="37">
        <f>E383+G383</f>
        <v>195</v>
      </c>
    </row>
    <row r="384" spans="1:9" ht="21.75" customHeight="1" x14ac:dyDescent="0.25">
      <c r="A384" s="35">
        <v>2240</v>
      </c>
      <c r="B384" s="46"/>
      <c r="C384" s="36" t="s">
        <v>28</v>
      </c>
      <c r="D384" s="47">
        <v>256.39999999999998</v>
      </c>
      <c r="E384" s="47">
        <v>212.7</v>
      </c>
      <c r="F384" s="47"/>
      <c r="G384" s="47">
        <v>9.6999999999999993</v>
      </c>
      <c r="H384" s="37">
        <f t="shared" ref="H384" si="277">D384+F384</f>
        <v>256.39999999999998</v>
      </c>
      <c r="I384" s="37">
        <f t="shared" ref="I384" si="278">E384+G384</f>
        <v>222.39999999999998</v>
      </c>
    </row>
    <row r="385" spans="1:9" ht="21.75" customHeight="1" x14ac:dyDescent="0.25">
      <c r="A385" s="35">
        <v>2270</v>
      </c>
      <c r="B385" s="46"/>
      <c r="C385" s="21" t="s">
        <v>57</v>
      </c>
      <c r="D385" s="47">
        <f>D386+D387+D388+D389</f>
        <v>1321.2</v>
      </c>
      <c r="E385" s="47">
        <f t="shared" ref="E385:I385" si="279">E386+E387+E388+E389</f>
        <v>838.4</v>
      </c>
      <c r="F385" s="47">
        <f t="shared" si="279"/>
        <v>0</v>
      </c>
      <c r="G385" s="47">
        <f t="shared" si="279"/>
        <v>0</v>
      </c>
      <c r="H385" s="47">
        <f t="shared" si="279"/>
        <v>1321.2</v>
      </c>
      <c r="I385" s="47">
        <f t="shared" si="279"/>
        <v>838.4</v>
      </c>
    </row>
    <row r="386" spans="1:9" ht="21.75" customHeight="1" x14ac:dyDescent="0.25">
      <c r="A386" s="35">
        <v>2271</v>
      </c>
      <c r="B386" s="46"/>
      <c r="C386" s="21" t="s">
        <v>31</v>
      </c>
      <c r="D386" s="47">
        <v>519.70000000000005</v>
      </c>
      <c r="E386" s="47">
        <v>362.3</v>
      </c>
      <c r="F386" s="47"/>
      <c r="G386" s="47"/>
      <c r="H386" s="37">
        <f>D386+F386</f>
        <v>519.70000000000005</v>
      </c>
      <c r="I386" s="37">
        <f>E386+G386</f>
        <v>362.3</v>
      </c>
    </row>
    <row r="387" spans="1:9" ht="21.75" customHeight="1" x14ac:dyDescent="0.25">
      <c r="A387" s="35">
        <v>2272</v>
      </c>
      <c r="B387" s="46"/>
      <c r="C387" s="21" t="s">
        <v>32</v>
      </c>
      <c r="D387" s="47">
        <v>16</v>
      </c>
      <c r="E387" s="47">
        <v>8.5</v>
      </c>
      <c r="F387" s="47"/>
      <c r="G387" s="47"/>
      <c r="H387" s="37">
        <f t="shared" ref="H387:H389" si="280">D387+F387</f>
        <v>16</v>
      </c>
      <c r="I387" s="37">
        <f t="shared" ref="I387:I391" si="281">E387+G387</f>
        <v>8.5</v>
      </c>
    </row>
    <row r="388" spans="1:9" ht="21.75" customHeight="1" x14ac:dyDescent="0.25">
      <c r="A388" s="35">
        <v>2273</v>
      </c>
      <c r="B388" s="46"/>
      <c r="C388" s="21" t="s">
        <v>33</v>
      </c>
      <c r="D388" s="47">
        <v>775.7</v>
      </c>
      <c r="E388" s="47">
        <v>463.2</v>
      </c>
      <c r="F388" s="47"/>
      <c r="G388" s="47"/>
      <c r="H388" s="37">
        <f t="shared" si="280"/>
        <v>775.7</v>
      </c>
      <c r="I388" s="37">
        <f t="shared" si="281"/>
        <v>463.2</v>
      </c>
    </row>
    <row r="389" spans="1:9" ht="21.75" customHeight="1" x14ac:dyDescent="0.25">
      <c r="A389" s="35">
        <v>2275</v>
      </c>
      <c r="B389" s="22"/>
      <c r="C389" s="21" t="s">
        <v>96</v>
      </c>
      <c r="D389" s="37">
        <v>9.8000000000000007</v>
      </c>
      <c r="E389" s="37">
        <v>4.4000000000000004</v>
      </c>
      <c r="F389" s="37"/>
      <c r="G389" s="37"/>
      <c r="H389" s="37">
        <f t="shared" si="280"/>
        <v>9.8000000000000007</v>
      </c>
      <c r="I389" s="37">
        <f t="shared" si="281"/>
        <v>4.4000000000000004</v>
      </c>
    </row>
    <row r="390" spans="1:9" ht="41.25" customHeight="1" x14ac:dyDescent="0.25">
      <c r="A390" s="35">
        <v>2282</v>
      </c>
      <c r="B390" s="46"/>
      <c r="C390" s="21" t="s">
        <v>48</v>
      </c>
      <c r="D390" s="47">
        <v>10.5</v>
      </c>
      <c r="E390" s="47">
        <v>8.8000000000000007</v>
      </c>
      <c r="F390" s="47"/>
      <c r="G390" s="47"/>
      <c r="H390" s="37">
        <f t="shared" ref="H390:H391" si="282">D390+F390</f>
        <v>10.5</v>
      </c>
      <c r="I390" s="37">
        <f t="shared" si="281"/>
        <v>8.8000000000000007</v>
      </c>
    </row>
    <row r="391" spans="1:9" ht="24" customHeight="1" x14ac:dyDescent="0.25">
      <c r="A391" s="39">
        <v>2800</v>
      </c>
      <c r="B391" s="46"/>
      <c r="C391" s="36" t="s">
        <v>49</v>
      </c>
      <c r="D391" s="47"/>
      <c r="E391" s="47"/>
      <c r="F391" s="47"/>
      <c r="G391" s="47">
        <v>84</v>
      </c>
      <c r="H391" s="37">
        <f t="shared" si="282"/>
        <v>0</v>
      </c>
      <c r="I391" s="37">
        <f t="shared" si="281"/>
        <v>84</v>
      </c>
    </row>
    <row r="392" spans="1:9" ht="24" customHeight="1" x14ac:dyDescent="0.25">
      <c r="A392" s="35">
        <v>3000</v>
      </c>
      <c r="B392" s="46"/>
      <c r="C392" s="36" t="s">
        <v>59</v>
      </c>
      <c r="D392" s="47">
        <f>D393</f>
        <v>0</v>
      </c>
      <c r="E392" s="47">
        <f t="shared" ref="E392:I392" si="283">E393</f>
        <v>0</v>
      </c>
      <c r="F392" s="47">
        <f t="shared" si="283"/>
        <v>1332.8</v>
      </c>
      <c r="G392" s="47">
        <f t="shared" si="283"/>
        <v>0</v>
      </c>
      <c r="H392" s="47">
        <f t="shared" si="283"/>
        <v>1332.8</v>
      </c>
      <c r="I392" s="47">
        <f t="shared" si="283"/>
        <v>0</v>
      </c>
    </row>
    <row r="393" spans="1:9" ht="24" customHeight="1" x14ac:dyDescent="0.25">
      <c r="A393" s="46">
        <v>3132</v>
      </c>
      <c r="B393" s="46"/>
      <c r="C393" s="36" t="s">
        <v>60</v>
      </c>
      <c r="D393" s="47"/>
      <c r="E393" s="47"/>
      <c r="F393" s="47">
        <v>1332.8</v>
      </c>
      <c r="G393" s="47">
        <v>0</v>
      </c>
      <c r="H393" s="37">
        <f t="shared" ref="H393" si="284">D393+F393</f>
        <v>1332.8</v>
      </c>
      <c r="I393" s="37">
        <f t="shared" ref="I393" si="285">E393+G393</f>
        <v>0</v>
      </c>
    </row>
    <row r="394" spans="1:9" s="5" customFormat="1" ht="36" customHeight="1" x14ac:dyDescent="0.2">
      <c r="A394" s="50">
        <v>4714081</v>
      </c>
      <c r="B394" s="53" t="s">
        <v>82</v>
      </c>
      <c r="C394" s="54" t="s">
        <v>83</v>
      </c>
      <c r="D394" s="55">
        <f>D395</f>
        <v>3081.8</v>
      </c>
      <c r="E394" s="55">
        <f t="shared" ref="E394:I394" si="286">E395</f>
        <v>3028</v>
      </c>
      <c r="F394" s="55">
        <f t="shared" si="286"/>
        <v>0</v>
      </c>
      <c r="G394" s="55">
        <f t="shared" si="286"/>
        <v>0</v>
      </c>
      <c r="H394" s="55">
        <f t="shared" si="286"/>
        <v>3081.8</v>
      </c>
      <c r="I394" s="55">
        <f t="shared" si="286"/>
        <v>3028</v>
      </c>
    </row>
    <row r="395" spans="1:9" ht="21" customHeight="1" x14ac:dyDescent="0.25">
      <c r="A395" s="35">
        <v>2000</v>
      </c>
      <c r="B395" s="22"/>
      <c r="C395" s="36" t="s">
        <v>20</v>
      </c>
      <c r="D395" s="37">
        <f>D396+D398+D399</f>
        <v>3081.8</v>
      </c>
      <c r="E395" s="37">
        <f t="shared" ref="E395:I395" si="287">E396+E398+E399</f>
        <v>3028</v>
      </c>
      <c r="F395" s="37">
        <f t="shared" si="287"/>
        <v>0</v>
      </c>
      <c r="G395" s="37">
        <f t="shared" si="287"/>
        <v>0</v>
      </c>
      <c r="H395" s="37">
        <f t="shared" si="287"/>
        <v>3081.8</v>
      </c>
      <c r="I395" s="37">
        <f t="shared" si="287"/>
        <v>3028</v>
      </c>
    </row>
    <row r="396" spans="1:9" ht="21" customHeight="1" x14ac:dyDescent="0.25">
      <c r="A396" s="35">
        <v>2110</v>
      </c>
      <c r="B396" s="22"/>
      <c r="C396" s="36" t="s">
        <v>21</v>
      </c>
      <c r="D396" s="37">
        <f>D397</f>
        <v>2318.4</v>
      </c>
      <c r="E396" s="37">
        <f t="shared" ref="E396:I396" si="288">E397</f>
        <v>2318.4</v>
      </c>
      <c r="F396" s="37">
        <f t="shared" si="288"/>
        <v>0</v>
      </c>
      <c r="G396" s="37">
        <f t="shared" si="288"/>
        <v>0</v>
      </c>
      <c r="H396" s="37">
        <f t="shared" si="288"/>
        <v>2318.4</v>
      </c>
      <c r="I396" s="37">
        <f t="shared" si="288"/>
        <v>2318.4</v>
      </c>
    </row>
    <row r="397" spans="1:9" ht="21" customHeight="1" x14ac:dyDescent="0.25">
      <c r="A397" s="35">
        <v>2111</v>
      </c>
      <c r="B397" s="22"/>
      <c r="C397" s="36" t="s">
        <v>22</v>
      </c>
      <c r="D397" s="37">
        <v>2318.4</v>
      </c>
      <c r="E397" s="37">
        <v>2318.4</v>
      </c>
      <c r="F397" s="37"/>
      <c r="G397" s="37"/>
      <c r="H397" s="37">
        <f>D397+F397</f>
        <v>2318.4</v>
      </c>
      <c r="I397" s="37">
        <f>E397+G397</f>
        <v>2318.4</v>
      </c>
    </row>
    <row r="398" spans="1:9" ht="21" customHeight="1" x14ac:dyDescent="0.25">
      <c r="A398" s="35">
        <v>2120</v>
      </c>
      <c r="B398" s="46"/>
      <c r="C398" s="36" t="s">
        <v>23</v>
      </c>
      <c r="D398" s="47">
        <v>510.1</v>
      </c>
      <c r="E398" s="47">
        <v>490.7</v>
      </c>
      <c r="F398" s="47"/>
      <c r="G398" s="47"/>
      <c r="H398" s="37">
        <f>D398+F398</f>
        <v>510.1</v>
      </c>
      <c r="I398" s="37">
        <f>E398+G398</f>
        <v>490.7</v>
      </c>
    </row>
    <row r="399" spans="1:9" ht="21" customHeight="1" x14ac:dyDescent="0.25">
      <c r="A399" s="35">
        <v>2200</v>
      </c>
      <c r="B399" s="46"/>
      <c r="C399" s="36" t="s">
        <v>47</v>
      </c>
      <c r="D399" s="47">
        <f>D400+D401+D402</f>
        <v>253.3</v>
      </c>
      <c r="E399" s="47">
        <f t="shared" ref="E399:I399" si="289">E400+E401+E402</f>
        <v>218.9</v>
      </c>
      <c r="F399" s="47">
        <f t="shared" si="289"/>
        <v>0</v>
      </c>
      <c r="G399" s="47">
        <f t="shared" si="289"/>
        <v>0</v>
      </c>
      <c r="H399" s="47">
        <f t="shared" si="289"/>
        <v>253.3</v>
      </c>
      <c r="I399" s="47">
        <f t="shared" si="289"/>
        <v>218.9</v>
      </c>
    </row>
    <row r="400" spans="1:9" ht="21" customHeight="1" x14ac:dyDescent="0.25">
      <c r="A400" s="35">
        <v>2210</v>
      </c>
      <c r="B400" s="46"/>
      <c r="C400" s="36" t="s">
        <v>25</v>
      </c>
      <c r="D400" s="47">
        <v>38</v>
      </c>
      <c r="E400" s="47">
        <v>37.9</v>
      </c>
      <c r="F400" s="47"/>
      <c r="G400" s="47"/>
      <c r="H400" s="37">
        <f>D400+F400</f>
        <v>38</v>
      </c>
      <c r="I400" s="37">
        <f>E400+G400</f>
        <v>37.9</v>
      </c>
    </row>
    <row r="401" spans="1:9" ht="21" customHeight="1" x14ac:dyDescent="0.25">
      <c r="A401" s="35">
        <v>2240</v>
      </c>
      <c r="B401" s="46"/>
      <c r="C401" s="36" t="s">
        <v>28</v>
      </c>
      <c r="D401" s="47">
        <v>165</v>
      </c>
      <c r="E401" s="47">
        <v>162.5</v>
      </c>
      <c r="F401" s="47"/>
      <c r="G401" s="47"/>
      <c r="H401" s="37">
        <f t="shared" ref="H401" si="290">D401+F401</f>
        <v>165</v>
      </c>
      <c r="I401" s="37">
        <f t="shared" ref="I401" si="291">E401+G401</f>
        <v>162.5</v>
      </c>
    </row>
    <row r="402" spans="1:9" ht="21" customHeight="1" x14ac:dyDescent="0.25">
      <c r="A402" s="35">
        <v>2270</v>
      </c>
      <c r="B402" s="46"/>
      <c r="C402" s="21" t="s">
        <v>57</v>
      </c>
      <c r="D402" s="47">
        <f>D403+D404+D405</f>
        <v>50.3</v>
      </c>
      <c r="E402" s="47">
        <f t="shared" ref="E402:I402" si="292">E403+E404+E405</f>
        <v>18.5</v>
      </c>
      <c r="F402" s="47">
        <f t="shared" si="292"/>
        <v>0</v>
      </c>
      <c r="G402" s="47">
        <f t="shared" si="292"/>
        <v>0</v>
      </c>
      <c r="H402" s="47">
        <f t="shared" si="292"/>
        <v>50.3</v>
      </c>
      <c r="I402" s="47">
        <f t="shared" si="292"/>
        <v>18.5</v>
      </c>
    </row>
    <row r="403" spans="1:9" ht="21" customHeight="1" x14ac:dyDescent="0.25">
      <c r="A403" s="35">
        <v>2271</v>
      </c>
      <c r="B403" s="46"/>
      <c r="C403" s="21" t="s">
        <v>31</v>
      </c>
      <c r="D403" s="47">
        <v>40.4</v>
      </c>
      <c r="E403" s="47">
        <v>9.1999999999999993</v>
      </c>
      <c r="F403" s="47"/>
      <c r="G403" s="47"/>
      <c r="H403" s="37">
        <f>D403+F403</f>
        <v>40.4</v>
      </c>
      <c r="I403" s="37">
        <f>E403+G403</f>
        <v>9.1999999999999993</v>
      </c>
    </row>
    <row r="404" spans="1:9" ht="21" customHeight="1" x14ac:dyDescent="0.25">
      <c r="A404" s="35">
        <v>2272</v>
      </c>
      <c r="B404" s="46"/>
      <c r="C404" s="21" t="s">
        <v>32</v>
      </c>
      <c r="D404" s="47">
        <v>0.9</v>
      </c>
      <c r="E404" s="47">
        <v>0.3</v>
      </c>
      <c r="F404" s="47"/>
      <c r="G404" s="47"/>
      <c r="H404" s="37">
        <f t="shared" ref="H404:H405" si="293">D404+F404</f>
        <v>0.9</v>
      </c>
      <c r="I404" s="37">
        <f t="shared" ref="I404:I405" si="294">E404+G404</f>
        <v>0.3</v>
      </c>
    </row>
    <row r="405" spans="1:9" ht="21" customHeight="1" x14ac:dyDescent="0.25">
      <c r="A405" s="35">
        <v>2273</v>
      </c>
      <c r="B405" s="46"/>
      <c r="C405" s="21" t="s">
        <v>33</v>
      </c>
      <c r="D405" s="47">
        <v>9</v>
      </c>
      <c r="E405" s="47">
        <v>9</v>
      </c>
      <c r="F405" s="47"/>
      <c r="G405" s="47"/>
      <c r="H405" s="37">
        <f t="shared" si="293"/>
        <v>9</v>
      </c>
      <c r="I405" s="37">
        <f t="shared" si="294"/>
        <v>9</v>
      </c>
    </row>
    <row r="406" spans="1:9" s="5" customFormat="1" ht="36" customHeight="1" x14ac:dyDescent="0.2">
      <c r="A406" s="50">
        <v>4714082</v>
      </c>
      <c r="B406" s="53" t="s">
        <v>82</v>
      </c>
      <c r="C406" s="54" t="s">
        <v>83</v>
      </c>
      <c r="D406" s="55">
        <f>D407</f>
        <v>734</v>
      </c>
      <c r="E406" s="55">
        <f t="shared" ref="E406:I407" si="295">E407</f>
        <v>0</v>
      </c>
      <c r="F406" s="55">
        <f t="shared" si="295"/>
        <v>0</v>
      </c>
      <c r="G406" s="55">
        <f t="shared" si="295"/>
        <v>0</v>
      </c>
      <c r="H406" s="55">
        <f t="shared" si="295"/>
        <v>734</v>
      </c>
      <c r="I406" s="55">
        <f t="shared" si="295"/>
        <v>0</v>
      </c>
    </row>
    <row r="407" spans="1:9" ht="21" customHeight="1" x14ac:dyDescent="0.25">
      <c r="A407" s="35">
        <v>2000</v>
      </c>
      <c r="B407" s="22"/>
      <c r="C407" s="36" t="s">
        <v>20</v>
      </c>
      <c r="D407" s="37">
        <f>D408</f>
        <v>734</v>
      </c>
      <c r="E407" s="37">
        <f t="shared" si="295"/>
        <v>0</v>
      </c>
      <c r="F407" s="37">
        <f t="shared" si="295"/>
        <v>0</v>
      </c>
      <c r="G407" s="37">
        <f t="shared" si="295"/>
        <v>0</v>
      </c>
      <c r="H407" s="37">
        <f t="shared" si="295"/>
        <v>734</v>
      </c>
      <c r="I407" s="37">
        <f t="shared" si="295"/>
        <v>0</v>
      </c>
    </row>
    <row r="408" spans="1:9" ht="37.5" customHeight="1" x14ac:dyDescent="0.25">
      <c r="A408" s="35">
        <v>2282</v>
      </c>
      <c r="B408" s="46"/>
      <c r="C408" s="21" t="s">
        <v>48</v>
      </c>
      <c r="D408" s="47">
        <v>734</v>
      </c>
      <c r="E408" s="47">
        <v>0</v>
      </c>
      <c r="F408" s="47"/>
      <c r="G408" s="47"/>
      <c r="H408" s="37">
        <f t="shared" ref="H408" si="296">D408+F408</f>
        <v>734</v>
      </c>
      <c r="I408" s="37">
        <f t="shared" ref="I408" si="297">E408+G408</f>
        <v>0</v>
      </c>
    </row>
    <row r="409" spans="1:9" s="5" customFormat="1" ht="37.5" customHeight="1" x14ac:dyDescent="0.2">
      <c r="A409" s="50">
        <v>4715031</v>
      </c>
      <c r="B409" s="53" t="s">
        <v>84</v>
      </c>
      <c r="C409" s="54" t="s">
        <v>85</v>
      </c>
      <c r="D409" s="55">
        <f>D410+D426</f>
        <v>42223.199999999997</v>
      </c>
      <c r="E409" s="55">
        <f t="shared" ref="E409:I409" si="298">E410+E426</f>
        <v>40194.800000000003</v>
      </c>
      <c r="F409" s="55">
        <f t="shared" si="298"/>
        <v>5490.8</v>
      </c>
      <c r="G409" s="55">
        <f t="shared" si="298"/>
        <v>5375.4</v>
      </c>
      <c r="H409" s="55">
        <f t="shared" si="298"/>
        <v>47714</v>
      </c>
      <c r="I409" s="55">
        <f t="shared" si="298"/>
        <v>45570.200000000004</v>
      </c>
    </row>
    <row r="410" spans="1:9" ht="21" customHeight="1" x14ac:dyDescent="0.25">
      <c r="A410" s="35">
        <v>2000</v>
      </c>
      <c r="B410" s="22"/>
      <c r="C410" s="36" t="s">
        <v>20</v>
      </c>
      <c r="D410" s="37">
        <f>D411+D413+D414+D419+D424+D425</f>
        <v>42223.199999999997</v>
      </c>
      <c r="E410" s="37">
        <f t="shared" ref="E410:I410" si="299">E411+E413+E414+E419+E424+E425</f>
        <v>40194.800000000003</v>
      </c>
      <c r="F410" s="37">
        <f t="shared" si="299"/>
        <v>370</v>
      </c>
      <c r="G410" s="37">
        <f t="shared" si="299"/>
        <v>47.5</v>
      </c>
      <c r="H410" s="37">
        <f t="shared" si="299"/>
        <v>42593.2</v>
      </c>
      <c r="I410" s="37">
        <f t="shared" si="299"/>
        <v>40242.300000000003</v>
      </c>
    </row>
    <row r="411" spans="1:9" ht="21" customHeight="1" x14ac:dyDescent="0.25">
      <c r="A411" s="35">
        <v>2110</v>
      </c>
      <c r="B411" s="22"/>
      <c r="C411" s="36" t="s">
        <v>21</v>
      </c>
      <c r="D411" s="37">
        <f>D412</f>
        <v>24445.3</v>
      </c>
      <c r="E411" s="37">
        <f t="shared" ref="E411:I411" si="300">E412</f>
        <v>24445.3</v>
      </c>
      <c r="F411" s="37">
        <f t="shared" si="300"/>
        <v>0</v>
      </c>
      <c r="G411" s="37">
        <f t="shared" si="300"/>
        <v>0</v>
      </c>
      <c r="H411" s="37">
        <f t="shared" si="300"/>
        <v>24445.3</v>
      </c>
      <c r="I411" s="37">
        <f t="shared" si="300"/>
        <v>24445.3</v>
      </c>
    </row>
    <row r="412" spans="1:9" ht="21" customHeight="1" x14ac:dyDescent="0.25">
      <c r="A412" s="35">
        <v>2111</v>
      </c>
      <c r="B412" s="22"/>
      <c r="C412" s="36" t="s">
        <v>22</v>
      </c>
      <c r="D412" s="37">
        <v>24445.3</v>
      </c>
      <c r="E412" s="37">
        <v>24445.3</v>
      </c>
      <c r="F412" s="37"/>
      <c r="G412" s="37"/>
      <c r="H412" s="37">
        <f>D412+F412</f>
        <v>24445.3</v>
      </c>
      <c r="I412" s="37">
        <f>E412+G412</f>
        <v>24445.3</v>
      </c>
    </row>
    <row r="413" spans="1:9" ht="21" customHeight="1" x14ac:dyDescent="0.25">
      <c r="A413" s="35">
        <v>2120</v>
      </c>
      <c r="B413" s="46"/>
      <c r="C413" s="36" t="s">
        <v>23</v>
      </c>
      <c r="D413" s="47">
        <v>5406.2</v>
      </c>
      <c r="E413" s="47">
        <v>5405.5</v>
      </c>
      <c r="F413" s="47"/>
      <c r="G413" s="47"/>
      <c r="H413" s="37">
        <f>D413+F413</f>
        <v>5406.2</v>
      </c>
      <c r="I413" s="37">
        <f>E413+G413</f>
        <v>5405.5</v>
      </c>
    </row>
    <row r="414" spans="1:9" ht="21" customHeight="1" x14ac:dyDescent="0.25">
      <c r="A414" s="35">
        <v>2200</v>
      </c>
      <c r="B414" s="46"/>
      <c r="C414" s="36" t="s">
        <v>47</v>
      </c>
      <c r="D414" s="47">
        <f>D415+D416+D417+D418</f>
        <v>7648.7</v>
      </c>
      <c r="E414" s="47">
        <f t="shared" ref="E414:I414" si="301">E415+E416+E417+E418</f>
        <v>7611.7999999999993</v>
      </c>
      <c r="F414" s="47">
        <f t="shared" si="301"/>
        <v>45</v>
      </c>
      <c r="G414" s="47">
        <f t="shared" si="301"/>
        <v>47.5</v>
      </c>
      <c r="H414" s="47">
        <f t="shared" si="301"/>
        <v>7693.7</v>
      </c>
      <c r="I414" s="47">
        <f t="shared" si="301"/>
        <v>7659.2999999999993</v>
      </c>
    </row>
    <row r="415" spans="1:9" ht="21" customHeight="1" x14ac:dyDescent="0.25">
      <c r="A415" s="35">
        <v>2210</v>
      </c>
      <c r="B415" s="46"/>
      <c r="C415" s="36" t="s">
        <v>25</v>
      </c>
      <c r="D415" s="47">
        <v>1451.1</v>
      </c>
      <c r="E415" s="47">
        <v>1450.1</v>
      </c>
      <c r="F415" s="47">
        <v>20</v>
      </c>
      <c r="G415" s="47">
        <v>47.5</v>
      </c>
      <c r="H415" s="37">
        <f>D415+F415</f>
        <v>1471.1</v>
      </c>
      <c r="I415" s="37">
        <f>E415+G415</f>
        <v>1497.6</v>
      </c>
    </row>
    <row r="416" spans="1:9" ht="21" customHeight="1" x14ac:dyDescent="0.25">
      <c r="A416" s="35">
        <v>2220</v>
      </c>
      <c r="B416" s="46"/>
      <c r="C416" s="36" t="s">
        <v>56</v>
      </c>
      <c r="D416" s="47">
        <v>71.8</v>
      </c>
      <c r="E416" s="47">
        <v>71.8</v>
      </c>
      <c r="F416" s="47"/>
      <c r="G416" s="47"/>
      <c r="H416" s="37">
        <f t="shared" ref="H416:H417" si="302">D416+F416</f>
        <v>71.8</v>
      </c>
      <c r="I416" s="37">
        <f t="shared" ref="I416:I417" si="303">E416+G416</f>
        <v>71.8</v>
      </c>
    </row>
    <row r="417" spans="1:9" ht="21" customHeight="1" x14ac:dyDescent="0.25">
      <c r="A417" s="35">
        <v>2240</v>
      </c>
      <c r="B417" s="46"/>
      <c r="C417" s="36" t="s">
        <v>28</v>
      </c>
      <c r="D417" s="47">
        <v>3129.3</v>
      </c>
      <c r="E417" s="47">
        <v>3113</v>
      </c>
      <c r="F417" s="47">
        <v>25</v>
      </c>
      <c r="G417" s="47"/>
      <c r="H417" s="37">
        <f t="shared" si="302"/>
        <v>3154.3</v>
      </c>
      <c r="I417" s="37">
        <f t="shared" si="303"/>
        <v>3113</v>
      </c>
    </row>
    <row r="418" spans="1:9" ht="21" customHeight="1" x14ac:dyDescent="0.25">
      <c r="A418" s="35">
        <v>2250</v>
      </c>
      <c r="B418" s="46"/>
      <c r="C418" s="36" t="s">
        <v>29</v>
      </c>
      <c r="D418" s="47">
        <v>2996.5</v>
      </c>
      <c r="E418" s="47">
        <v>2976.9</v>
      </c>
      <c r="F418" s="47"/>
      <c r="G418" s="47"/>
      <c r="H418" s="37">
        <f>D418+F418</f>
        <v>2996.5</v>
      </c>
      <c r="I418" s="37">
        <f>E418+G418</f>
        <v>2976.9</v>
      </c>
    </row>
    <row r="419" spans="1:9" ht="21" customHeight="1" x14ac:dyDescent="0.25">
      <c r="A419" s="35">
        <v>2270</v>
      </c>
      <c r="B419" s="46"/>
      <c r="C419" s="21" t="s">
        <v>57</v>
      </c>
      <c r="D419" s="47">
        <f>D420+D421+D422+D423</f>
        <v>4693.8999999999996</v>
      </c>
      <c r="E419" s="47">
        <f t="shared" ref="E419:I419" si="304">E420+E421+E422+E423</f>
        <v>2708.4</v>
      </c>
      <c r="F419" s="47">
        <f t="shared" si="304"/>
        <v>270</v>
      </c>
      <c r="G419" s="47">
        <f t="shared" si="304"/>
        <v>0</v>
      </c>
      <c r="H419" s="47">
        <f t="shared" si="304"/>
        <v>4963.8999999999996</v>
      </c>
      <c r="I419" s="47">
        <f t="shared" si="304"/>
        <v>2708.4</v>
      </c>
    </row>
    <row r="420" spans="1:9" ht="21" customHeight="1" x14ac:dyDescent="0.25">
      <c r="A420" s="35">
        <v>2271</v>
      </c>
      <c r="B420" s="46"/>
      <c r="C420" s="21" t="s">
        <v>31</v>
      </c>
      <c r="D420" s="47">
        <v>3261.6</v>
      </c>
      <c r="E420" s="47">
        <v>2057.1</v>
      </c>
      <c r="F420" s="47">
        <v>180</v>
      </c>
      <c r="G420" s="47"/>
      <c r="H420" s="37">
        <f>D420+F420</f>
        <v>3441.6</v>
      </c>
      <c r="I420" s="37">
        <f>E420+G420</f>
        <v>2057.1</v>
      </c>
    </row>
    <row r="421" spans="1:9" ht="21" customHeight="1" x14ac:dyDescent="0.25">
      <c r="A421" s="35">
        <v>2272</v>
      </c>
      <c r="B421" s="46"/>
      <c r="C421" s="21" t="s">
        <v>32</v>
      </c>
      <c r="D421" s="47">
        <v>288.10000000000002</v>
      </c>
      <c r="E421" s="47">
        <v>90.4</v>
      </c>
      <c r="F421" s="47">
        <v>10</v>
      </c>
      <c r="G421" s="47"/>
      <c r="H421" s="37">
        <f t="shared" ref="H421:H423" si="305">D421+F421</f>
        <v>298.10000000000002</v>
      </c>
      <c r="I421" s="37">
        <f t="shared" ref="I421:I425" si="306">E421+G421</f>
        <v>90.4</v>
      </c>
    </row>
    <row r="422" spans="1:9" ht="21" customHeight="1" x14ac:dyDescent="0.25">
      <c r="A422" s="35">
        <v>2273</v>
      </c>
      <c r="B422" s="46"/>
      <c r="C422" s="21" t="s">
        <v>33</v>
      </c>
      <c r="D422" s="47">
        <v>1108.7</v>
      </c>
      <c r="E422" s="47">
        <v>534.6</v>
      </c>
      <c r="F422" s="47">
        <v>80</v>
      </c>
      <c r="G422" s="47"/>
      <c r="H422" s="37">
        <f t="shared" si="305"/>
        <v>1188.7</v>
      </c>
      <c r="I422" s="37">
        <f t="shared" si="306"/>
        <v>534.6</v>
      </c>
    </row>
    <row r="423" spans="1:9" ht="21" customHeight="1" x14ac:dyDescent="0.25">
      <c r="A423" s="35">
        <v>2275</v>
      </c>
      <c r="B423" s="22"/>
      <c r="C423" s="21" t="s">
        <v>96</v>
      </c>
      <c r="D423" s="37">
        <v>35.5</v>
      </c>
      <c r="E423" s="37">
        <v>26.3</v>
      </c>
      <c r="F423" s="37"/>
      <c r="G423" s="37"/>
      <c r="H423" s="37">
        <f t="shared" si="305"/>
        <v>35.5</v>
      </c>
      <c r="I423" s="37">
        <f t="shared" si="306"/>
        <v>26.3</v>
      </c>
    </row>
    <row r="424" spans="1:9" ht="37.5" customHeight="1" x14ac:dyDescent="0.25">
      <c r="A424" s="35">
        <v>2282</v>
      </c>
      <c r="B424" s="46"/>
      <c r="C424" s="21" t="s">
        <v>48</v>
      </c>
      <c r="D424" s="47">
        <v>29.1</v>
      </c>
      <c r="E424" s="47">
        <v>23.8</v>
      </c>
      <c r="F424" s="47"/>
      <c r="G424" s="47"/>
      <c r="H424" s="37">
        <f t="shared" ref="H424:H425" si="307">D424+F424</f>
        <v>29.1</v>
      </c>
      <c r="I424" s="37">
        <f t="shared" si="306"/>
        <v>23.8</v>
      </c>
    </row>
    <row r="425" spans="1:9" ht="22.5" customHeight="1" x14ac:dyDescent="0.25">
      <c r="A425" s="39">
        <v>2800</v>
      </c>
      <c r="B425" s="46"/>
      <c r="C425" s="36" t="s">
        <v>49</v>
      </c>
      <c r="D425" s="47"/>
      <c r="E425" s="47"/>
      <c r="F425" s="47">
        <v>55</v>
      </c>
      <c r="G425" s="47"/>
      <c r="H425" s="37">
        <f t="shared" si="307"/>
        <v>55</v>
      </c>
      <c r="I425" s="37">
        <f t="shared" si="306"/>
        <v>0</v>
      </c>
    </row>
    <row r="426" spans="1:9" ht="22.5" customHeight="1" x14ac:dyDescent="0.25">
      <c r="A426" s="35">
        <v>3000</v>
      </c>
      <c r="B426" s="46"/>
      <c r="C426" s="36" t="s">
        <v>59</v>
      </c>
      <c r="D426" s="47">
        <f>D427+D428</f>
        <v>0</v>
      </c>
      <c r="E426" s="47">
        <f t="shared" ref="E426:I426" si="308">E427+E428</f>
        <v>0</v>
      </c>
      <c r="F426" s="47">
        <f t="shared" si="308"/>
        <v>5120.8</v>
      </c>
      <c r="G426" s="47">
        <f t="shared" si="308"/>
        <v>5327.9</v>
      </c>
      <c r="H426" s="47">
        <f t="shared" si="308"/>
        <v>5120.8</v>
      </c>
      <c r="I426" s="47">
        <f t="shared" si="308"/>
        <v>5327.9</v>
      </c>
    </row>
    <row r="427" spans="1:9" ht="24" customHeight="1" x14ac:dyDescent="0.25">
      <c r="A427" s="35">
        <v>3110</v>
      </c>
      <c r="B427" s="46"/>
      <c r="C427" s="36" t="s">
        <v>51</v>
      </c>
      <c r="D427" s="47"/>
      <c r="E427" s="47"/>
      <c r="F427" s="47">
        <v>0</v>
      </c>
      <c r="G427" s="47">
        <v>445</v>
      </c>
      <c r="H427" s="37">
        <f t="shared" ref="H427" si="309">D427+F427</f>
        <v>0</v>
      </c>
      <c r="I427" s="37">
        <f t="shared" ref="I427" si="310">E427+G427</f>
        <v>445</v>
      </c>
    </row>
    <row r="428" spans="1:9" ht="22.5" customHeight="1" x14ac:dyDescent="0.25">
      <c r="A428" s="46">
        <v>3132</v>
      </c>
      <c r="B428" s="46"/>
      <c r="C428" s="36" t="s">
        <v>60</v>
      </c>
      <c r="D428" s="47"/>
      <c r="E428" s="47"/>
      <c r="F428" s="47">
        <v>5120.8</v>
      </c>
      <c r="G428" s="47">
        <v>4882.8999999999996</v>
      </c>
      <c r="H428" s="37">
        <f t="shared" ref="H428" si="311">D428+F428</f>
        <v>5120.8</v>
      </c>
      <c r="I428" s="37">
        <f t="shared" ref="I428" si="312">E428+G428</f>
        <v>4882.8999999999996</v>
      </c>
    </row>
    <row r="429" spans="1:9" s="5" customFormat="1" ht="60" customHeight="1" x14ac:dyDescent="0.2">
      <c r="A429" s="50">
        <v>4715061</v>
      </c>
      <c r="B429" s="53" t="s">
        <v>84</v>
      </c>
      <c r="C429" s="54" t="s">
        <v>86</v>
      </c>
      <c r="D429" s="55">
        <f>D430</f>
        <v>100</v>
      </c>
      <c r="E429" s="55">
        <f t="shared" ref="E429:I431" si="313">E430</f>
        <v>100</v>
      </c>
      <c r="F429" s="55">
        <f t="shared" si="313"/>
        <v>0</v>
      </c>
      <c r="G429" s="55">
        <f t="shared" si="313"/>
        <v>0</v>
      </c>
      <c r="H429" s="55">
        <f t="shared" si="313"/>
        <v>100</v>
      </c>
      <c r="I429" s="55">
        <f t="shared" si="313"/>
        <v>100</v>
      </c>
    </row>
    <row r="430" spans="1:9" ht="23.25" customHeight="1" x14ac:dyDescent="0.25">
      <c r="A430" s="35">
        <v>2000</v>
      </c>
      <c r="B430" s="22"/>
      <c r="C430" s="36" t="s">
        <v>20</v>
      </c>
      <c r="D430" s="37">
        <f>D431</f>
        <v>100</v>
      </c>
      <c r="E430" s="37">
        <f t="shared" si="313"/>
        <v>100</v>
      </c>
      <c r="F430" s="37">
        <f t="shared" si="313"/>
        <v>0</v>
      </c>
      <c r="G430" s="37">
        <f t="shared" si="313"/>
        <v>0</v>
      </c>
      <c r="H430" s="37">
        <f t="shared" si="313"/>
        <v>100</v>
      </c>
      <c r="I430" s="37">
        <f t="shared" si="313"/>
        <v>100</v>
      </c>
    </row>
    <row r="431" spans="1:9" ht="23.25" customHeight="1" x14ac:dyDescent="0.25">
      <c r="A431" s="35">
        <v>2200</v>
      </c>
      <c r="B431" s="46"/>
      <c r="C431" s="36" t="s">
        <v>47</v>
      </c>
      <c r="D431" s="47">
        <f>D432</f>
        <v>100</v>
      </c>
      <c r="E431" s="47">
        <f t="shared" si="313"/>
        <v>100</v>
      </c>
      <c r="F431" s="47">
        <f t="shared" si="313"/>
        <v>0</v>
      </c>
      <c r="G431" s="47">
        <f t="shared" si="313"/>
        <v>0</v>
      </c>
      <c r="H431" s="47">
        <f t="shared" si="313"/>
        <v>100</v>
      </c>
      <c r="I431" s="47">
        <f t="shared" si="313"/>
        <v>100</v>
      </c>
    </row>
    <row r="432" spans="1:9" ht="23.25" customHeight="1" x14ac:dyDescent="0.25">
      <c r="A432" s="35">
        <v>2210</v>
      </c>
      <c r="B432" s="46"/>
      <c r="C432" s="36" t="s">
        <v>25</v>
      </c>
      <c r="D432" s="47">
        <v>100</v>
      </c>
      <c r="E432" s="47">
        <v>100</v>
      </c>
      <c r="F432" s="47"/>
      <c r="G432" s="47"/>
      <c r="H432" s="37">
        <f>D432+F432</f>
        <v>100</v>
      </c>
      <c r="I432" s="37">
        <f>E432+G432</f>
        <v>100</v>
      </c>
    </row>
    <row r="433" spans="1:9" s="5" customFormat="1" ht="30.75" customHeight="1" x14ac:dyDescent="0.2">
      <c r="A433" s="50">
        <v>4716011</v>
      </c>
      <c r="B433" s="53" t="s">
        <v>99</v>
      </c>
      <c r="C433" s="54" t="s">
        <v>90</v>
      </c>
      <c r="D433" s="55">
        <f>D434+D437</f>
        <v>2210.9</v>
      </c>
      <c r="E433" s="55">
        <f t="shared" ref="E433" si="314">E434+E437</f>
        <v>2210.1999999999998</v>
      </c>
      <c r="F433" s="55">
        <f t="shared" ref="F433" si="315">F434+F437</f>
        <v>190746.19999999998</v>
      </c>
      <c r="G433" s="55">
        <f t="shared" ref="G433" si="316">G434+G437</f>
        <v>172797</v>
      </c>
      <c r="H433" s="55">
        <f t="shared" ref="H433" si="317">H434+H437</f>
        <v>192957.09999999998</v>
      </c>
      <c r="I433" s="55">
        <f t="shared" ref="I433" si="318">I434+I437</f>
        <v>175007.2</v>
      </c>
    </row>
    <row r="434" spans="1:9" ht="23.25" customHeight="1" x14ac:dyDescent="0.25">
      <c r="A434" s="35">
        <v>2000</v>
      </c>
      <c r="B434" s="22"/>
      <c r="C434" s="36" t="s">
        <v>20</v>
      </c>
      <c r="D434" s="37">
        <f>D435</f>
        <v>2210.9</v>
      </c>
      <c r="E434" s="37">
        <f t="shared" ref="E434:E435" si="319">E435</f>
        <v>2210.1999999999998</v>
      </c>
      <c r="F434" s="37">
        <f t="shared" ref="F434:F435" si="320">F435</f>
        <v>0</v>
      </c>
      <c r="G434" s="37">
        <f t="shared" ref="G434:G435" si="321">G435</f>
        <v>0</v>
      </c>
      <c r="H434" s="37">
        <f t="shared" ref="H434:H435" si="322">H435</f>
        <v>2210.9</v>
      </c>
      <c r="I434" s="37">
        <f t="shared" ref="I434:I435" si="323">I435</f>
        <v>2210.1999999999998</v>
      </c>
    </row>
    <row r="435" spans="1:9" ht="23.25" customHeight="1" x14ac:dyDescent="0.25">
      <c r="A435" s="19">
        <v>2600</v>
      </c>
      <c r="B435" s="41"/>
      <c r="C435" s="26" t="s">
        <v>73</v>
      </c>
      <c r="D435" s="37">
        <f>D436</f>
        <v>2210.9</v>
      </c>
      <c r="E435" s="37">
        <f t="shared" si="319"/>
        <v>2210.1999999999998</v>
      </c>
      <c r="F435" s="37">
        <f t="shared" si="320"/>
        <v>0</v>
      </c>
      <c r="G435" s="37">
        <f t="shared" si="321"/>
        <v>0</v>
      </c>
      <c r="H435" s="37">
        <f t="shared" si="322"/>
        <v>2210.9</v>
      </c>
      <c r="I435" s="37">
        <f t="shared" si="323"/>
        <v>2210.1999999999998</v>
      </c>
    </row>
    <row r="436" spans="1:9" ht="37.5" customHeight="1" x14ac:dyDescent="0.25">
      <c r="A436" s="19">
        <v>2610</v>
      </c>
      <c r="B436" s="41"/>
      <c r="C436" s="21" t="s">
        <v>45</v>
      </c>
      <c r="D436" s="37">
        <v>2210.9</v>
      </c>
      <c r="E436" s="37">
        <v>2210.1999999999998</v>
      </c>
      <c r="F436" s="37"/>
      <c r="G436" s="37"/>
      <c r="H436" s="52">
        <f t="shared" ref="H436" si="324">D436</f>
        <v>2210.9</v>
      </c>
      <c r="I436" s="52">
        <f t="shared" ref="I436" si="325">E436</f>
        <v>2210.1999999999998</v>
      </c>
    </row>
    <row r="437" spans="1:9" ht="24.75" customHeight="1" x14ac:dyDescent="0.25">
      <c r="A437" s="35">
        <v>3000</v>
      </c>
      <c r="B437" s="46"/>
      <c r="C437" s="36" t="s">
        <v>59</v>
      </c>
      <c r="D437" s="47">
        <f>D438+D439</f>
        <v>0</v>
      </c>
      <c r="E437" s="47">
        <f t="shared" ref="E437:I437" si="326">E438+E439</f>
        <v>0</v>
      </c>
      <c r="F437" s="47">
        <f t="shared" si="326"/>
        <v>190746.19999999998</v>
      </c>
      <c r="G437" s="47">
        <f t="shared" si="326"/>
        <v>172797</v>
      </c>
      <c r="H437" s="47">
        <f t="shared" si="326"/>
        <v>190746.19999999998</v>
      </c>
      <c r="I437" s="47">
        <f t="shared" si="326"/>
        <v>172797</v>
      </c>
    </row>
    <row r="438" spans="1:9" ht="24.75" customHeight="1" x14ac:dyDescent="0.25">
      <c r="A438" s="35">
        <v>3131</v>
      </c>
      <c r="B438" s="46"/>
      <c r="C438" s="36" t="s">
        <v>87</v>
      </c>
      <c r="D438" s="47"/>
      <c r="E438" s="47"/>
      <c r="F438" s="47">
        <v>161266.4</v>
      </c>
      <c r="G438" s="47">
        <v>144032</v>
      </c>
      <c r="H438" s="37">
        <f t="shared" ref="H438:H439" si="327">D438+F438</f>
        <v>161266.4</v>
      </c>
      <c r="I438" s="37">
        <f t="shared" ref="I438:I439" si="328">E438+G438</f>
        <v>144032</v>
      </c>
    </row>
    <row r="439" spans="1:9" ht="22.5" customHeight="1" x14ac:dyDescent="0.25">
      <c r="A439" s="46">
        <v>3132</v>
      </c>
      <c r="B439" s="46"/>
      <c r="C439" s="36" t="s">
        <v>60</v>
      </c>
      <c r="D439" s="47"/>
      <c r="E439" s="47"/>
      <c r="F439" s="47">
        <v>29479.8</v>
      </c>
      <c r="G439" s="47">
        <v>28765</v>
      </c>
      <c r="H439" s="37">
        <f t="shared" si="327"/>
        <v>29479.8</v>
      </c>
      <c r="I439" s="37">
        <f t="shared" si="328"/>
        <v>28765</v>
      </c>
    </row>
    <row r="440" spans="1:9" s="5" customFormat="1" ht="27" customHeight="1" x14ac:dyDescent="0.2">
      <c r="A440" s="50">
        <v>4716015</v>
      </c>
      <c r="B440" s="53" t="s">
        <v>89</v>
      </c>
      <c r="C440" s="54" t="s">
        <v>132</v>
      </c>
      <c r="D440" s="55">
        <f>D441</f>
        <v>0</v>
      </c>
      <c r="E440" s="55">
        <f t="shared" ref="E440:I447" si="329">E441</f>
        <v>0</v>
      </c>
      <c r="F440" s="55">
        <f t="shared" si="329"/>
        <v>39620.800000000003</v>
      </c>
      <c r="G440" s="55">
        <f t="shared" si="329"/>
        <v>37350.699999999997</v>
      </c>
      <c r="H440" s="55">
        <f t="shared" si="329"/>
        <v>39620.800000000003</v>
      </c>
      <c r="I440" s="55">
        <f t="shared" si="329"/>
        <v>37350.699999999997</v>
      </c>
    </row>
    <row r="441" spans="1:9" ht="21" customHeight="1" x14ac:dyDescent="0.25">
      <c r="A441" s="35">
        <v>3000</v>
      </c>
      <c r="B441" s="46"/>
      <c r="C441" s="36" t="s">
        <v>59</v>
      </c>
      <c r="D441" s="47">
        <f>D442</f>
        <v>0</v>
      </c>
      <c r="E441" s="47">
        <f t="shared" si="329"/>
        <v>0</v>
      </c>
      <c r="F441" s="47">
        <f t="shared" si="329"/>
        <v>39620.800000000003</v>
      </c>
      <c r="G441" s="47">
        <f t="shared" si="329"/>
        <v>37350.699999999997</v>
      </c>
      <c r="H441" s="47">
        <f t="shared" si="329"/>
        <v>39620.800000000003</v>
      </c>
      <c r="I441" s="47">
        <f t="shared" si="329"/>
        <v>37350.699999999997</v>
      </c>
    </row>
    <row r="442" spans="1:9" ht="21" customHeight="1" x14ac:dyDescent="0.25">
      <c r="A442" s="35">
        <v>3131</v>
      </c>
      <c r="B442" s="46"/>
      <c r="C442" s="36" t="s">
        <v>87</v>
      </c>
      <c r="D442" s="47"/>
      <c r="E442" s="47"/>
      <c r="F442" s="47">
        <v>39620.800000000003</v>
      </c>
      <c r="G442" s="47">
        <v>37350.699999999997</v>
      </c>
      <c r="H442" s="37">
        <f t="shared" ref="H442" si="330">D442+F442</f>
        <v>39620.800000000003</v>
      </c>
      <c r="I442" s="37">
        <f>E442+G442</f>
        <v>37350.699999999997</v>
      </c>
    </row>
    <row r="443" spans="1:9" s="5" customFormat="1" ht="36" customHeight="1" x14ac:dyDescent="0.2">
      <c r="A443" s="50">
        <v>4716016</v>
      </c>
      <c r="B443" s="53" t="s">
        <v>89</v>
      </c>
      <c r="C443" s="54" t="s">
        <v>133</v>
      </c>
      <c r="D443" s="55">
        <f>D444</f>
        <v>0</v>
      </c>
      <c r="E443" s="55">
        <f t="shared" si="329"/>
        <v>0</v>
      </c>
      <c r="F443" s="55">
        <f t="shared" si="329"/>
        <v>627.9</v>
      </c>
      <c r="G443" s="55">
        <f t="shared" si="329"/>
        <v>0</v>
      </c>
      <c r="H443" s="55">
        <f t="shared" si="329"/>
        <v>627.9</v>
      </c>
      <c r="I443" s="55">
        <f t="shared" si="329"/>
        <v>0</v>
      </c>
    </row>
    <row r="444" spans="1:9" ht="21" customHeight="1" x14ac:dyDescent="0.25">
      <c r="A444" s="35">
        <v>3000</v>
      </c>
      <c r="B444" s="46"/>
      <c r="C444" s="36" t="s">
        <v>59</v>
      </c>
      <c r="D444" s="47">
        <f>D445</f>
        <v>0</v>
      </c>
      <c r="E444" s="47">
        <f t="shared" si="329"/>
        <v>0</v>
      </c>
      <c r="F444" s="47">
        <f t="shared" si="329"/>
        <v>627.9</v>
      </c>
      <c r="G444" s="47">
        <f t="shared" si="329"/>
        <v>0</v>
      </c>
      <c r="H444" s="47">
        <f t="shared" si="329"/>
        <v>627.9</v>
      </c>
      <c r="I444" s="47">
        <f t="shared" si="329"/>
        <v>0</v>
      </c>
    </row>
    <row r="445" spans="1:9" ht="21" customHeight="1" x14ac:dyDescent="0.25">
      <c r="A445" s="35">
        <v>3131</v>
      </c>
      <c r="B445" s="46"/>
      <c r="C445" s="36" t="s">
        <v>87</v>
      </c>
      <c r="D445" s="47"/>
      <c r="E445" s="47"/>
      <c r="F445" s="47">
        <v>627.9</v>
      </c>
      <c r="G445" s="47">
        <v>0</v>
      </c>
      <c r="H445" s="37">
        <f t="shared" ref="H445" si="331">D445+F445</f>
        <v>627.9</v>
      </c>
      <c r="I445" s="37">
        <f>E445+G445</f>
        <v>0</v>
      </c>
    </row>
    <row r="446" spans="1:9" s="5" customFormat="1" ht="36" customHeight="1" x14ac:dyDescent="0.2">
      <c r="A446" s="50">
        <v>4716017</v>
      </c>
      <c r="B446" s="53" t="s">
        <v>89</v>
      </c>
      <c r="C446" s="54" t="s">
        <v>134</v>
      </c>
      <c r="D446" s="55">
        <f>D447</f>
        <v>0</v>
      </c>
      <c r="E446" s="55">
        <f t="shared" si="329"/>
        <v>0</v>
      </c>
      <c r="F446" s="55">
        <f t="shared" si="329"/>
        <v>1620.4</v>
      </c>
      <c r="G446" s="55">
        <f t="shared" si="329"/>
        <v>1456</v>
      </c>
      <c r="H446" s="55">
        <f t="shared" si="329"/>
        <v>1620.4</v>
      </c>
      <c r="I446" s="55">
        <f t="shared" si="329"/>
        <v>1456</v>
      </c>
    </row>
    <row r="447" spans="1:9" ht="21" customHeight="1" x14ac:dyDescent="0.25">
      <c r="A447" s="35">
        <v>3000</v>
      </c>
      <c r="B447" s="46"/>
      <c r="C447" s="36" t="s">
        <v>59</v>
      </c>
      <c r="D447" s="47">
        <f>D448</f>
        <v>0</v>
      </c>
      <c r="E447" s="47">
        <f t="shared" si="329"/>
        <v>0</v>
      </c>
      <c r="F447" s="47">
        <f t="shared" si="329"/>
        <v>1620.4</v>
      </c>
      <c r="G447" s="47">
        <f t="shared" si="329"/>
        <v>1456</v>
      </c>
      <c r="H447" s="47">
        <f t="shared" si="329"/>
        <v>1620.4</v>
      </c>
      <c r="I447" s="47">
        <f t="shared" si="329"/>
        <v>1456</v>
      </c>
    </row>
    <row r="448" spans="1:9" ht="21" customHeight="1" x14ac:dyDescent="0.25">
      <c r="A448" s="35">
        <v>3210</v>
      </c>
      <c r="B448" s="46"/>
      <c r="C448" s="36" t="s">
        <v>88</v>
      </c>
      <c r="D448" s="47"/>
      <c r="E448" s="47"/>
      <c r="F448" s="47">
        <v>1620.4</v>
      </c>
      <c r="G448" s="47">
        <v>1456</v>
      </c>
      <c r="H448" s="37">
        <f t="shared" ref="H448" si="332">D448+F448</f>
        <v>1620.4</v>
      </c>
      <c r="I448" s="37">
        <f>E448+G448</f>
        <v>1456</v>
      </c>
    </row>
    <row r="449" spans="1:9" s="5" customFormat="1" ht="51" customHeight="1" x14ac:dyDescent="0.2">
      <c r="A449" s="50">
        <v>4716020</v>
      </c>
      <c r="B449" s="53" t="s">
        <v>89</v>
      </c>
      <c r="C449" s="54" t="s">
        <v>113</v>
      </c>
      <c r="D449" s="55">
        <f>D450</f>
        <v>0</v>
      </c>
      <c r="E449" s="55">
        <f t="shared" ref="E449:I449" si="333">E450</f>
        <v>0</v>
      </c>
      <c r="F449" s="55">
        <f t="shared" si="333"/>
        <v>2000</v>
      </c>
      <c r="G449" s="55">
        <f t="shared" si="333"/>
        <v>1987.4</v>
      </c>
      <c r="H449" s="55">
        <f t="shared" si="333"/>
        <v>2000</v>
      </c>
      <c r="I449" s="55">
        <f t="shared" si="333"/>
        <v>1987.4</v>
      </c>
    </row>
    <row r="450" spans="1:9" ht="21" customHeight="1" x14ac:dyDescent="0.25">
      <c r="A450" s="35">
        <v>3000</v>
      </c>
      <c r="B450" s="46"/>
      <c r="C450" s="36" t="s">
        <v>59</v>
      </c>
      <c r="D450" s="47">
        <f>D451</f>
        <v>0</v>
      </c>
      <c r="E450" s="47">
        <f t="shared" ref="E450:I450" si="334">E451</f>
        <v>0</v>
      </c>
      <c r="F450" s="47">
        <f t="shared" si="334"/>
        <v>2000</v>
      </c>
      <c r="G450" s="47">
        <f t="shared" si="334"/>
        <v>1987.4</v>
      </c>
      <c r="H450" s="47">
        <f t="shared" si="334"/>
        <v>2000</v>
      </c>
      <c r="I450" s="47">
        <f t="shared" si="334"/>
        <v>1987.4</v>
      </c>
    </row>
    <row r="451" spans="1:9" ht="21" customHeight="1" x14ac:dyDescent="0.25">
      <c r="A451" s="46">
        <v>3210</v>
      </c>
      <c r="B451" s="46"/>
      <c r="C451" s="36" t="s">
        <v>88</v>
      </c>
      <c r="D451" s="37"/>
      <c r="E451" s="47"/>
      <c r="F451" s="47">
        <v>2000</v>
      </c>
      <c r="G451" s="47">
        <v>1987.4</v>
      </c>
      <c r="H451" s="37">
        <f t="shared" ref="H451" si="335">D451+F451</f>
        <v>2000</v>
      </c>
      <c r="I451" s="37">
        <f>E451+G451</f>
        <v>1987.4</v>
      </c>
    </row>
    <row r="452" spans="1:9" s="5" customFormat="1" ht="27" customHeight="1" x14ac:dyDescent="0.2">
      <c r="A452" s="50">
        <v>4716030</v>
      </c>
      <c r="B452" s="53" t="s">
        <v>89</v>
      </c>
      <c r="C452" s="44" t="s">
        <v>91</v>
      </c>
      <c r="D452" s="45">
        <f>D453</f>
        <v>4000</v>
      </c>
      <c r="E452" s="45">
        <f t="shared" ref="E452:I453" si="336">E453</f>
        <v>3914</v>
      </c>
      <c r="F452" s="45">
        <f t="shared" si="336"/>
        <v>0</v>
      </c>
      <c r="G452" s="45">
        <f t="shared" si="336"/>
        <v>0</v>
      </c>
      <c r="H452" s="45">
        <f t="shared" si="336"/>
        <v>4000</v>
      </c>
      <c r="I452" s="45">
        <f t="shared" si="336"/>
        <v>3914</v>
      </c>
    </row>
    <row r="453" spans="1:9" ht="21" customHeight="1" x14ac:dyDescent="0.25">
      <c r="A453" s="35">
        <v>2000</v>
      </c>
      <c r="B453" s="22"/>
      <c r="C453" s="36" t="s">
        <v>20</v>
      </c>
      <c r="D453" s="37">
        <f>D454</f>
        <v>4000</v>
      </c>
      <c r="E453" s="37">
        <f t="shared" si="336"/>
        <v>3914</v>
      </c>
      <c r="F453" s="37">
        <f t="shared" si="336"/>
        <v>0</v>
      </c>
      <c r="G453" s="37">
        <f t="shared" si="336"/>
        <v>0</v>
      </c>
      <c r="H453" s="37">
        <f t="shared" si="336"/>
        <v>4000</v>
      </c>
      <c r="I453" s="37">
        <f t="shared" si="336"/>
        <v>3914</v>
      </c>
    </row>
    <row r="454" spans="1:9" ht="21" customHeight="1" x14ac:dyDescent="0.25">
      <c r="A454" s="35">
        <v>2240</v>
      </c>
      <c r="B454" s="46"/>
      <c r="C454" s="36" t="s">
        <v>28</v>
      </c>
      <c r="D454" s="47">
        <v>4000</v>
      </c>
      <c r="E454" s="47">
        <v>3914</v>
      </c>
      <c r="F454" s="47"/>
      <c r="G454" s="47"/>
      <c r="H454" s="37">
        <f t="shared" ref="H454" si="337">D454+F454</f>
        <v>4000</v>
      </c>
      <c r="I454" s="37">
        <f t="shared" ref="I454" si="338">E454+G454</f>
        <v>3914</v>
      </c>
    </row>
    <row r="455" spans="1:9" s="34" customFormat="1" ht="24" customHeight="1" x14ac:dyDescent="0.25">
      <c r="A455" s="44">
        <v>4717321</v>
      </c>
      <c r="B455" s="43" t="s">
        <v>92</v>
      </c>
      <c r="C455" s="44" t="s">
        <v>108</v>
      </c>
      <c r="D455" s="45">
        <f>D456</f>
        <v>0</v>
      </c>
      <c r="E455" s="45">
        <f t="shared" ref="E455:I455" si="339">E456</f>
        <v>0</v>
      </c>
      <c r="F455" s="45">
        <f t="shared" si="339"/>
        <v>27163.4</v>
      </c>
      <c r="G455" s="45">
        <f t="shared" si="339"/>
        <v>24679</v>
      </c>
      <c r="H455" s="45">
        <f t="shared" si="339"/>
        <v>27163.4</v>
      </c>
      <c r="I455" s="45">
        <f t="shared" si="339"/>
        <v>24679</v>
      </c>
    </row>
    <row r="456" spans="1:9" ht="24" customHeight="1" x14ac:dyDescent="0.25">
      <c r="A456" s="35">
        <v>3000</v>
      </c>
      <c r="B456" s="22"/>
      <c r="C456" s="36" t="s">
        <v>40</v>
      </c>
      <c r="D456" s="37">
        <f>D457+D458</f>
        <v>0</v>
      </c>
      <c r="E456" s="37">
        <f t="shared" ref="E456:I456" si="340">E457+E458</f>
        <v>0</v>
      </c>
      <c r="F456" s="37">
        <f t="shared" si="340"/>
        <v>27163.4</v>
      </c>
      <c r="G456" s="37">
        <f t="shared" si="340"/>
        <v>24679</v>
      </c>
      <c r="H456" s="37">
        <f t="shared" si="340"/>
        <v>27163.4</v>
      </c>
      <c r="I456" s="37">
        <f t="shared" si="340"/>
        <v>24679</v>
      </c>
    </row>
    <row r="457" spans="1:9" ht="24" customHeight="1" x14ac:dyDescent="0.25">
      <c r="A457" s="22">
        <v>3122</v>
      </c>
      <c r="B457" s="22"/>
      <c r="C457" s="36" t="s">
        <v>135</v>
      </c>
      <c r="D457" s="37"/>
      <c r="E457" s="37"/>
      <c r="F457" s="37">
        <v>20405</v>
      </c>
      <c r="G457" s="37">
        <v>18288.599999999999</v>
      </c>
      <c r="H457" s="37">
        <f t="shared" ref="H457" si="341">D457+F457</f>
        <v>20405</v>
      </c>
      <c r="I457" s="37">
        <f t="shared" ref="I457" si="342">E457+G457</f>
        <v>18288.599999999999</v>
      </c>
    </row>
    <row r="458" spans="1:9" ht="24" customHeight="1" x14ac:dyDescent="0.25">
      <c r="A458" s="22">
        <v>3142</v>
      </c>
      <c r="B458" s="22"/>
      <c r="C458" s="36" t="s">
        <v>93</v>
      </c>
      <c r="D458" s="37"/>
      <c r="E458" s="37"/>
      <c r="F458" s="37">
        <v>6758.4</v>
      </c>
      <c r="G458" s="37">
        <v>6390.4</v>
      </c>
      <c r="H458" s="37">
        <f t="shared" ref="H458:I458" si="343">D458+F458</f>
        <v>6758.4</v>
      </c>
      <c r="I458" s="37">
        <f t="shared" si="343"/>
        <v>6390.4</v>
      </c>
    </row>
    <row r="459" spans="1:9" s="34" customFormat="1" ht="24" customHeight="1" x14ac:dyDescent="0.25">
      <c r="A459" s="44">
        <v>4717323</v>
      </c>
      <c r="B459" s="43" t="s">
        <v>92</v>
      </c>
      <c r="C459" s="44" t="s">
        <v>109</v>
      </c>
      <c r="D459" s="45">
        <f>D460</f>
        <v>0</v>
      </c>
      <c r="E459" s="45">
        <f t="shared" ref="E459:I460" si="344">E460</f>
        <v>0</v>
      </c>
      <c r="F459" s="45">
        <f t="shared" si="344"/>
        <v>30000</v>
      </c>
      <c r="G459" s="45">
        <f t="shared" si="344"/>
        <v>41.9</v>
      </c>
      <c r="H459" s="45">
        <f t="shared" si="344"/>
        <v>30000</v>
      </c>
      <c r="I459" s="45">
        <f t="shared" si="344"/>
        <v>41.9</v>
      </c>
    </row>
    <row r="460" spans="1:9" ht="24" customHeight="1" x14ac:dyDescent="0.25">
      <c r="A460" s="35">
        <v>3000</v>
      </c>
      <c r="B460" s="22"/>
      <c r="C460" s="36" t="s">
        <v>40</v>
      </c>
      <c r="D460" s="37">
        <f>D461</f>
        <v>0</v>
      </c>
      <c r="E460" s="37">
        <f t="shared" si="344"/>
        <v>0</v>
      </c>
      <c r="F460" s="37">
        <f t="shared" si="344"/>
        <v>30000</v>
      </c>
      <c r="G460" s="37">
        <f t="shared" si="344"/>
        <v>41.9</v>
      </c>
      <c r="H460" s="37">
        <f t="shared" si="344"/>
        <v>30000</v>
      </c>
      <c r="I460" s="37">
        <f t="shared" si="344"/>
        <v>41.9</v>
      </c>
    </row>
    <row r="461" spans="1:9" ht="24" customHeight="1" x14ac:dyDescent="0.25">
      <c r="A461" s="22">
        <v>3142</v>
      </c>
      <c r="B461" s="22"/>
      <c r="C461" s="36" t="s">
        <v>93</v>
      </c>
      <c r="D461" s="37"/>
      <c r="E461" s="37"/>
      <c r="F461" s="37">
        <v>30000</v>
      </c>
      <c r="G461" s="37">
        <v>41.9</v>
      </c>
      <c r="H461" s="37">
        <f t="shared" ref="H461" si="345">D461+F461</f>
        <v>30000</v>
      </c>
      <c r="I461" s="37">
        <f t="shared" ref="I461" si="346">E461+G461</f>
        <v>41.9</v>
      </c>
    </row>
    <row r="462" spans="1:9" s="34" customFormat="1" ht="24" customHeight="1" x14ac:dyDescent="0.25">
      <c r="A462" s="44">
        <v>4717670</v>
      </c>
      <c r="B462" s="43" t="s">
        <v>94</v>
      </c>
      <c r="C462" s="44" t="s">
        <v>110</v>
      </c>
      <c r="D462" s="45">
        <f>D463</f>
        <v>0</v>
      </c>
      <c r="E462" s="45">
        <f t="shared" ref="E462:I463" si="347">E463</f>
        <v>0</v>
      </c>
      <c r="F462" s="45">
        <f t="shared" si="347"/>
        <v>739.3</v>
      </c>
      <c r="G462" s="45">
        <f t="shared" si="347"/>
        <v>739.3</v>
      </c>
      <c r="H462" s="45">
        <f t="shared" si="347"/>
        <v>739.3</v>
      </c>
      <c r="I462" s="45">
        <f t="shared" si="347"/>
        <v>739.3</v>
      </c>
    </row>
    <row r="463" spans="1:9" ht="24" customHeight="1" x14ac:dyDescent="0.25">
      <c r="A463" s="35">
        <v>3000</v>
      </c>
      <c r="B463" s="22"/>
      <c r="C463" s="36" t="s">
        <v>40</v>
      </c>
      <c r="D463" s="37">
        <f>D464</f>
        <v>0</v>
      </c>
      <c r="E463" s="37">
        <f t="shared" si="347"/>
        <v>0</v>
      </c>
      <c r="F463" s="37">
        <f t="shared" si="347"/>
        <v>739.3</v>
      </c>
      <c r="G463" s="37">
        <f t="shared" si="347"/>
        <v>739.3</v>
      </c>
      <c r="H463" s="37">
        <f t="shared" si="347"/>
        <v>739.3</v>
      </c>
      <c r="I463" s="37">
        <f t="shared" si="347"/>
        <v>739.3</v>
      </c>
    </row>
    <row r="464" spans="1:9" ht="24" customHeight="1" x14ac:dyDescent="0.25">
      <c r="A464" s="46">
        <v>3210</v>
      </c>
      <c r="B464" s="46"/>
      <c r="C464" s="36" t="s">
        <v>88</v>
      </c>
      <c r="D464" s="37"/>
      <c r="E464" s="47"/>
      <c r="F464" s="47">
        <v>739.3</v>
      </c>
      <c r="G464" s="47">
        <v>739.3</v>
      </c>
      <c r="H464" s="37">
        <f t="shared" ref="H464" si="348">D464+F464</f>
        <v>739.3</v>
      </c>
      <c r="I464" s="37">
        <f>E464+G464</f>
        <v>739.3</v>
      </c>
    </row>
    <row r="465" spans="1:9" x14ac:dyDescent="0.25">
      <c r="A465" s="56"/>
      <c r="B465" s="57"/>
      <c r="C465" s="56"/>
      <c r="D465" s="58"/>
      <c r="E465" s="58"/>
      <c r="F465" s="58"/>
      <c r="G465" s="58"/>
      <c r="H465" s="58"/>
      <c r="I465" s="58"/>
    </row>
    <row r="466" spans="1:9" x14ac:dyDescent="0.25">
      <c r="B466" s="10"/>
    </row>
    <row r="467" spans="1:9" ht="7.5" customHeight="1" x14ac:dyDescent="0.25">
      <c r="B467" s="10"/>
    </row>
    <row r="468" spans="1:9" x14ac:dyDescent="0.25">
      <c r="A468" s="73" t="s">
        <v>115</v>
      </c>
      <c r="B468" s="73"/>
      <c r="C468" s="73"/>
      <c r="D468" s="73"/>
      <c r="E468" s="73"/>
      <c r="F468" s="73"/>
      <c r="G468" s="73"/>
      <c r="H468" s="73"/>
      <c r="I468" s="73"/>
    </row>
    <row r="469" spans="1:9" x14ac:dyDescent="0.25">
      <c r="B469" s="10"/>
    </row>
    <row r="470" spans="1:9" x14ac:dyDescent="0.25">
      <c r="B470" s="10"/>
    </row>
    <row r="471" spans="1:9" x14ac:dyDescent="0.25">
      <c r="A471" s="73" t="s">
        <v>114</v>
      </c>
      <c r="B471" s="73"/>
      <c r="C471" s="73"/>
      <c r="D471" s="73"/>
      <c r="E471" s="73"/>
      <c r="F471" s="73"/>
      <c r="G471" s="73"/>
      <c r="H471" s="73"/>
      <c r="I471" s="73"/>
    </row>
    <row r="472" spans="1:9" x14ac:dyDescent="0.25">
      <c r="B472" s="10"/>
    </row>
    <row r="473" spans="1:9" x14ac:dyDescent="0.25">
      <c r="B473" s="10"/>
    </row>
    <row r="474" spans="1:9" x14ac:dyDescent="0.25">
      <c r="B474" s="10"/>
    </row>
    <row r="475" spans="1:9" x14ac:dyDescent="0.25">
      <c r="B475" s="10"/>
    </row>
    <row r="476" spans="1:9" x14ac:dyDescent="0.25">
      <c r="B476" s="10"/>
    </row>
    <row r="477" spans="1:9" x14ac:dyDescent="0.25">
      <c r="B477" s="10"/>
    </row>
    <row r="478" spans="1:9" x14ac:dyDescent="0.25">
      <c r="B478" s="10"/>
    </row>
    <row r="479" spans="1:9" x14ac:dyDescent="0.25">
      <c r="B479" s="10"/>
    </row>
    <row r="480" spans="1:9" x14ac:dyDescent="0.25">
      <c r="B480" s="10"/>
    </row>
    <row r="481" spans="2:2" x14ac:dyDescent="0.25">
      <c r="B481" s="10"/>
    </row>
    <row r="482" spans="2:2" x14ac:dyDescent="0.25">
      <c r="B482" s="10"/>
    </row>
    <row r="483" spans="2:2" x14ac:dyDescent="0.25">
      <c r="B483" s="10"/>
    </row>
    <row r="484" spans="2:2" x14ac:dyDescent="0.25">
      <c r="B484" s="10"/>
    </row>
    <row r="485" spans="2:2" x14ac:dyDescent="0.25">
      <c r="B485" s="10"/>
    </row>
    <row r="486" spans="2:2" x14ac:dyDescent="0.25">
      <c r="B486" s="10"/>
    </row>
    <row r="487" spans="2:2" x14ac:dyDescent="0.25">
      <c r="B487" s="10"/>
    </row>
    <row r="488" spans="2:2" x14ac:dyDescent="0.25">
      <c r="B488" s="10"/>
    </row>
    <row r="489" spans="2:2" x14ac:dyDescent="0.25">
      <c r="B489" s="10"/>
    </row>
    <row r="490" spans="2:2" x14ac:dyDescent="0.25">
      <c r="B490" s="10"/>
    </row>
    <row r="491" spans="2:2" x14ac:dyDescent="0.25">
      <c r="B491" s="10"/>
    </row>
    <row r="492" spans="2:2" x14ac:dyDescent="0.25">
      <c r="B492" s="10"/>
    </row>
    <row r="493" spans="2:2" x14ac:dyDescent="0.25">
      <c r="B493" s="10"/>
    </row>
    <row r="494" spans="2:2" x14ac:dyDescent="0.25">
      <c r="B494" s="10"/>
    </row>
    <row r="495" spans="2:2" x14ac:dyDescent="0.25">
      <c r="B495" s="10"/>
    </row>
    <row r="496" spans="2:2" x14ac:dyDescent="0.25">
      <c r="B496" s="10"/>
    </row>
    <row r="497" spans="2:2" x14ac:dyDescent="0.25">
      <c r="B497" s="10"/>
    </row>
    <row r="498" spans="2:2" x14ac:dyDescent="0.25">
      <c r="B498" s="10"/>
    </row>
    <row r="499" spans="2:2" x14ac:dyDescent="0.25">
      <c r="B499" s="10"/>
    </row>
    <row r="500" spans="2:2" x14ac:dyDescent="0.25">
      <c r="B500" s="10"/>
    </row>
    <row r="501" spans="2:2" x14ac:dyDescent="0.25">
      <c r="B501" s="10"/>
    </row>
    <row r="502" spans="2:2" x14ac:dyDescent="0.25">
      <c r="B502" s="10"/>
    </row>
    <row r="503" spans="2:2" x14ac:dyDescent="0.25">
      <c r="B503" s="10"/>
    </row>
    <row r="504" spans="2:2" x14ac:dyDescent="0.25">
      <c r="B504" s="10"/>
    </row>
    <row r="505" spans="2:2" x14ac:dyDescent="0.25">
      <c r="B505" s="10"/>
    </row>
    <row r="506" spans="2:2" x14ac:dyDescent="0.25">
      <c r="B506" s="10"/>
    </row>
    <row r="507" spans="2:2" x14ac:dyDescent="0.25">
      <c r="B507" s="10"/>
    </row>
    <row r="508" spans="2:2" x14ac:dyDescent="0.25">
      <c r="B508" s="10"/>
    </row>
    <row r="509" spans="2:2" x14ac:dyDescent="0.25">
      <c r="B509" s="10"/>
    </row>
    <row r="510" spans="2:2" x14ac:dyDescent="0.25">
      <c r="B510" s="10"/>
    </row>
    <row r="511" spans="2:2" x14ac:dyDescent="0.25">
      <c r="B511" s="10"/>
    </row>
    <row r="512" spans="2:2" x14ac:dyDescent="0.25">
      <c r="B512" s="10"/>
    </row>
    <row r="513" spans="2:2" x14ac:dyDescent="0.25">
      <c r="B513" s="10"/>
    </row>
    <row r="514" spans="2:2" x14ac:dyDescent="0.25">
      <c r="B514" s="10"/>
    </row>
    <row r="515" spans="2:2" x14ac:dyDescent="0.25">
      <c r="B515" s="10"/>
    </row>
    <row r="516" spans="2:2" x14ac:dyDescent="0.25">
      <c r="B516" s="10"/>
    </row>
    <row r="517" spans="2:2" x14ac:dyDescent="0.25">
      <c r="B517" s="10"/>
    </row>
    <row r="518" spans="2:2" x14ac:dyDescent="0.25">
      <c r="B518" s="10"/>
    </row>
    <row r="519" spans="2:2" x14ac:dyDescent="0.25">
      <c r="B519" s="10"/>
    </row>
    <row r="520" spans="2:2" x14ac:dyDescent="0.25">
      <c r="B520" s="10"/>
    </row>
    <row r="521" spans="2:2" x14ac:dyDescent="0.25">
      <c r="B521" s="10"/>
    </row>
    <row r="522" spans="2:2" x14ac:dyDescent="0.25">
      <c r="B522" s="10"/>
    </row>
    <row r="523" spans="2:2" x14ac:dyDescent="0.25">
      <c r="B523" s="10"/>
    </row>
    <row r="524" spans="2:2" x14ac:dyDescent="0.25">
      <c r="B524" s="10"/>
    </row>
    <row r="525" spans="2:2" x14ac:dyDescent="0.25">
      <c r="B525" s="10"/>
    </row>
    <row r="526" spans="2:2" x14ac:dyDescent="0.25">
      <c r="B526" s="10"/>
    </row>
    <row r="527" spans="2:2" x14ac:dyDescent="0.25">
      <c r="B527" s="10"/>
    </row>
    <row r="528" spans="2:2" x14ac:dyDescent="0.25">
      <c r="B528" s="10"/>
    </row>
    <row r="529" spans="2:2" x14ac:dyDescent="0.25">
      <c r="B529" s="10"/>
    </row>
    <row r="530" spans="2:2" x14ac:dyDescent="0.25">
      <c r="B530" s="10"/>
    </row>
    <row r="531" spans="2:2" x14ac:dyDescent="0.25">
      <c r="B531" s="10"/>
    </row>
    <row r="532" spans="2:2" x14ac:dyDescent="0.25">
      <c r="B532" s="10"/>
    </row>
    <row r="533" spans="2:2" x14ac:dyDescent="0.25">
      <c r="B533" s="10"/>
    </row>
    <row r="534" spans="2:2" x14ac:dyDescent="0.25">
      <c r="B534" s="10"/>
    </row>
    <row r="535" spans="2:2" x14ac:dyDescent="0.25">
      <c r="B535" s="10"/>
    </row>
    <row r="536" spans="2:2" x14ac:dyDescent="0.25">
      <c r="B536" s="10"/>
    </row>
    <row r="537" spans="2:2" x14ac:dyDescent="0.25">
      <c r="B537" s="10"/>
    </row>
    <row r="538" spans="2:2" x14ac:dyDescent="0.25">
      <c r="B538" s="10"/>
    </row>
    <row r="539" spans="2:2" x14ac:dyDescent="0.25">
      <c r="B539" s="10"/>
    </row>
    <row r="540" spans="2:2" x14ac:dyDescent="0.25">
      <c r="B540" s="10"/>
    </row>
    <row r="541" spans="2:2" x14ac:dyDescent="0.25">
      <c r="B541" s="10"/>
    </row>
    <row r="542" spans="2:2" x14ac:dyDescent="0.25">
      <c r="B542" s="10"/>
    </row>
    <row r="543" spans="2:2" x14ac:dyDescent="0.25">
      <c r="B543" s="10"/>
    </row>
    <row r="544" spans="2:2" x14ac:dyDescent="0.25">
      <c r="B544" s="10"/>
    </row>
    <row r="545" spans="2:2" x14ac:dyDescent="0.25">
      <c r="B545" s="10"/>
    </row>
    <row r="546" spans="2:2" x14ac:dyDescent="0.25">
      <c r="B546" s="10"/>
    </row>
    <row r="547" spans="2:2" x14ac:dyDescent="0.25">
      <c r="B547" s="10"/>
    </row>
    <row r="548" spans="2:2" x14ac:dyDescent="0.25">
      <c r="B548" s="10"/>
    </row>
    <row r="549" spans="2:2" x14ac:dyDescent="0.25">
      <c r="B549" s="10"/>
    </row>
    <row r="550" spans="2:2" x14ac:dyDescent="0.25">
      <c r="B550" s="10"/>
    </row>
    <row r="551" spans="2:2" x14ac:dyDescent="0.25">
      <c r="B551" s="10"/>
    </row>
    <row r="552" spans="2:2" x14ac:dyDescent="0.25">
      <c r="B552" s="10"/>
    </row>
    <row r="553" spans="2:2" x14ac:dyDescent="0.25">
      <c r="B553" s="10"/>
    </row>
    <row r="554" spans="2:2" x14ac:dyDescent="0.25">
      <c r="B554" s="10"/>
    </row>
    <row r="555" spans="2:2" x14ac:dyDescent="0.25">
      <c r="B555" s="10"/>
    </row>
    <row r="556" spans="2:2" x14ac:dyDescent="0.25">
      <c r="B556" s="10"/>
    </row>
    <row r="557" spans="2:2" x14ac:dyDescent="0.25">
      <c r="B557" s="10"/>
    </row>
    <row r="558" spans="2:2" x14ac:dyDescent="0.25">
      <c r="B558" s="10"/>
    </row>
    <row r="559" spans="2:2" x14ac:dyDescent="0.25">
      <c r="B559" s="10"/>
    </row>
    <row r="560" spans="2:2" x14ac:dyDescent="0.25">
      <c r="B560" s="10"/>
    </row>
    <row r="561" spans="2:2" x14ac:dyDescent="0.25">
      <c r="B561" s="10"/>
    </row>
    <row r="562" spans="2:2" x14ac:dyDescent="0.25">
      <c r="B562" s="10"/>
    </row>
    <row r="563" spans="2:2" x14ac:dyDescent="0.25">
      <c r="B563" s="10"/>
    </row>
    <row r="564" spans="2:2" x14ac:dyDescent="0.25">
      <c r="B564" s="10"/>
    </row>
    <row r="565" spans="2:2" x14ac:dyDescent="0.25">
      <c r="B565" s="10"/>
    </row>
    <row r="566" spans="2:2" x14ac:dyDescent="0.25">
      <c r="B566" s="10"/>
    </row>
    <row r="567" spans="2:2" x14ac:dyDescent="0.25">
      <c r="B567" s="10"/>
    </row>
    <row r="568" spans="2:2" x14ac:dyDescent="0.25">
      <c r="B568" s="10"/>
    </row>
    <row r="569" spans="2:2" x14ac:dyDescent="0.25">
      <c r="B569" s="10"/>
    </row>
    <row r="570" spans="2:2" x14ac:dyDescent="0.25">
      <c r="B570" s="10"/>
    </row>
    <row r="571" spans="2:2" x14ac:dyDescent="0.25">
      <c r="B571" s="10"/>
    </row>
    <row r="572" spans="2:2" x14ac:dyDescent="0.25">
      <c r="B572" s="10"/>
    </row>
    <row r="573" spans="2:2" x14ac:dyDescent="0.25">
      <c r="B573" s="10"/>
    </row>
    <row r="574" spans="2:2" x14ac:dyDescent="0.25">
      <c r="B574" s="10"/>
    </row>
    <row r="575" spans="2:2" x14ac:dyDescent="0.25">
      <c r="B575" s="10"/>
    </row>
    <row r="576" spans="2:2" x14ac:dyDescent="0.25">
      <c r="B576" s="10"/>
    </row>
    <row r="577" spans="2:2" x14ac:dyDescent="0.25">
      <c r="B577" s="10"/>
    </row>
    <row r="578" spans="2:2" x14ac:dyDescent="0.25">
      <c r="B578" s="10"/>
    </row>
    <row r="579" spans="2:2" x14ac:dyDescent="0.25">
      <c r="B579" s="10"/>
    </row>
    <row r="580" spans="2:2" x14ac:dyDescent="0.25">
      <c r="B580" s="10"/>
    </row>
    <row r="581" spans="2:2" x14ac:dyDescent="0.25">
      <c r="B581" s="10"/>
    </row>
    <row r="582" spans="2:2" x14ac:dyDescent="0.25">
      <c r="B582" s="10"/>
    </row>
    <row r="583" spans="2:2" x14ac:dyDescent="0.25">
      <c r="B583" s="10"/>
    </row>
    <row r="584" spans="2:2" x14ac:dyDescent="0.25">
      <c r="B584" s="10"/>
    </row>
    <row r="585" spans="2:2" x14ac:dyDescent="0.25">
      <c r="B585" s="10"/>
    </row>
    <row r="586" spans="2:2" x14ac:dyDescent="0.25">
      <c r="B586" s="10"/>
    </row>
    <row r="587" spans="2:2" x14ac:dyDescent="0.25">
      <c r="B587" s="10"/>
    </row>
    <row r="588" spans="2:2" x14ac:dyDescent="0.25">
      <c r="B588" s="10"/>
    </row>
    <row r="589" spans="2:2" x14ac:dyDescent="0.25">
      <c r="B589" s="10"/>
    </row>
    <row r="590" spans="2:2" x14ac:dyDescent="0.25">
      <c r="B590" s="10"/>
    </row>
    <row r="591" spans="2:2" x14ac:dyDescent="0.25">
      <c r="B591" s="10"/>
    </row>
    <row r="592" spans="2:2" x14ac:dyDescent="0.25">
      <c r="B592" s="10"/>
    </row>
    <row r="593" spans="2:2" x14ac:dyDescent="0.25">
      <c r="B593" s="10"/>
    </row>
    <row r="594" spans="2:2" x14ac:dyDescent="0.25">
      <c r="B594" s="10"/>
    </row>
    <row r="595" spans="2:2" x14ac:dyDescent="0.25">
      <c r="B595" s="10"/>
    </row>
    <row r="596" spans="2:2" x14ac:dyDescent="0.25">
      <c r="B596" s="10"/>
    </row>
    <row r="597" spans="2:2" x14ac:dyDescent="0.25">
      <c r="B597" s="10"/>
    </row>
    <row r="598" spans="2:2" x14ac:dyDescent="0.25">
      <c r="B598" s="10"/>
    </row>
    <row r="599" spans="2:2" x14ac:dyDescent="0.25">
      <c r="B599" s="10"/>
    </row>
    <row r="600" spans="2:2" x14ac:dyDescent="0.25">
      <c r="B600" s="10"/>
    </row>
    <row r="601" spans="2:2" x14ac:dyDescent="0.25">
      <c r="B601" s="10"/>
    </row>
    <row r="602" spans="2:2" x14ac:dyDescent="0.25">
      <c r="B602" s="10"/>
    </row>
    <row r="603" spans="2:2" x14ac:dyDescent="0.25">
      <c r="B603" s="10"/>
    </row>
    <row r="604" spans="2:2" x14ac:dyDescent="0.25">
      <c r="B604" s="10"/>
    </row>
    <row r="605" spans="2:2" x14ac:dyDescent="0.25">
      <c r="B605" s="10"/>
    </row>
    <row r="606" spans="2:2" x14ac:dyDescent="0.25">
      <c r="B606" s="10"/>
    </row>
    <row r="607" spans="2:2" x14ac:dyDescent="0.25">
      <c r="B607" s="10"/>
    </row>
    <row r="608" spans="2:2" x14ac:dyDescent="0.25">
      <c r="B608" s="10"/>
    </row>
    <row r="609" spans="2:2" x14ac:dyDescent="0.25">
      <c r="B609" s="10"/>
    </row>
    <row r="610" spans="2:2" x14ac:dyDescent="0.25">
      <c r="B610" s="10"/>
    </row>
    <row r="611" spans="2:2" x14ac:dyDescent="0.25">
      <c r="B611" s="10"/>
    </row>
    <row r="612" spans="2:2" x14ac:dyDescent="0.25">
      <c r="B612" s="10"/>
    </row>
    <row r="613" spans="2:2" x14ac:dyDescent="0.25">
      <c r="B613" s="10"/>
    </row>
    <row r="614" spans="2:2" x14ac:dyDescent="0.25">
      <c r="B614" s="10"/>
    </row>
    <row r="615" spans="2:2" x14ac:dyDescent="0.25">
      <c r="B615" s="10"/>
    </row>
    <row r="616" spans="2:2" x14ac:dyDescent="0.25">
      <c r="B616" s="10"/>
    </row>
    <row r="617" spans="2:2" x14ac:dyDescent="0.25">
      <c r="B617" s="10"/>
    </row>
    <row r="618" spans="2:2" x14ac:dyDescent="0.25">
      <c r="B618" s="10"/>
    </row>
    <row r="619" spans="2:2" x14ac:dyDescent="0.25">
      <c r="B619" s="10"/>
    </row>
    <row r="620" spans="2:2" x14ac:dyDescent="0.25">
      <c r="B620" s="10"/>
    </row>
    <row r="621" spans="2:2" x14ac:dyDescent="0.25">
      <c r="B621" s="10"/>
    </row>
    <row r="622" spans="2:2" x14ac:dyDescent="0.25">
      <c r="B622" s="10"/>
    </row>
    <row r="623" spans="2:2" x14ac:dyDescent="0.25">
      <c r="B623" s="10"/>
    </row>
    <row r="624" spans="2:2" x14ac:dyDescent="0.25">
      <c r="B624" s="10"/>
    </row>
    <row r="625" spans="2:2" x14ac:dyDescent="0.25">
      <c r="B625" s="10"/>
    </row>
    <row r="626" spans="2:2" x14ac:dyDescent="0.25">
      <c r="B626" s="10"/>
    </row>
    <row r="627" spans="2:2" x14ac:dyDescent="0.25">
      <c r="B627" s="10"/>
    </row>
    <row r="628" spans="2:2" x14ac:dyDescent="0.25">
      <c r="B628" s="10"/>
    </row>
    <row r="629" spans="2:2" x14ac:dyDescent="0.25">
      <c r="B629" s="10"/>
    </row>
    <row r="630" spans="2:2" x14ac:dyDescent="0.25">
      <c r="B630" s="10"/>
    </row>
    <row r="631" spans="2:2" x14ac:dyDescent="0.25">
      <c r="B631" s="10"/>
    </row>
    <row r="632" spans="2:2" x14ac:dyDescent="0.25">
      <c r="B632" s="10"/>
    </row>
    <row r="633" spans="2:2" x14ac:dyDescent="0.25">
      <c r="B633" s="10"/>
    </row>
    <row r="634" spans="2:2" x14ac:dyDescent="0.25">
      <c r="B634" s="10"/>
    </row>
    <row r="635" spans="2:2" x14ac:dyDescent="0.25">
      <c r="B635" s="10"/>
    </row>
    <row r="636" spans="2:2" x14ac:dyDescent="0.25">
      <c r="B636" s="10"/>
    </row>
    <row r="637" spans="2:2" x14ac:dyDescent="0.25">
      <c r="B637" s="10"/>
    </row>
    <row r="638" spans="2:2" x14ac:dyDescent="0.25">
      <c r="B638" s="10"/>
    </row>
    <row r="639" spans="2:2" x14ac:dyDescent="0.25">
      <c r="B639" s="10"/>
    </row>
    <row r="640" spans="2:2" x14ac:dyDescent="0.25">
      <c r="B640" s="10"/>
    </row>
    <row r="641" spans="2:2" x14ac:dyDescent="0.25">
      <c r="B641" s="10"/>
    </row>
    <row r="642" spans="2:2" x14ac:dyDescent="0.25">
      <c r="B642" s="10"/>
    </row>
    <row r="643" spans="2:2" x14ac:dyDescent="0.25">
      <c r="B643" s="10"/>
    </row>
    <row r="644" spans="2:2" x14ac:dyDescent="0.25">
      <c r="B644" s="10"/>
    </row>
    <row r="645" spans="2:2" x14ac:dyDescent="0.25">
      <c r="B645" s="10"/>
    </row>
    <row r="646" spans="2:2" x14ac:dyDescent="0.25">
      <c r="B646" s="10"/>
    </row>
    <row r="647" spans="2:2" x14ac:dyDescent="0.25">
      <c r="B647" s="10"/>
    </row>
    <row r="648" spans="2:2" x14ac:dyDescent="0.25">
      <c r="B648" s="10"/>
    </row>
    <row r="649" spans="2:2" x14ac:dyDescent="0.25">
      <c r="B649" s="10"/>
    </row>
    <row r="650" spans="2:2" x14ac:dyDescent="0.25">
      <c r="B650" s="10"/>
    </row>
    <row r="651" spans="2:2" x14ac:dyDescent="0.25">
      <c r="B651" s="10"/>
    </row>
    <row r="652" spans="2:2" x14ac:dyDescent="0.25">
      <c r="B652" s="10"/>
    </row>
    <row r="653" spans="2:2" x14ac:dyDescent="0.25">
      <c r="B653" s="10"/>
    </row>
    <row r="654" spans="2:2" x14ac:dyDescent="0.25">
      <c r="B654" s="10"/>
    </row>
    <row r="655" spans="2:2" x14ac:dyDescent="0.25">
      <c r="B655" s="10"/>
    </row>
    <row r="656" spans="2:2" x14ac:dyDescent="0.25">
      <c r="B656" s="10"/>
    </row>
    <row r="657" spans="2:2" x14ac:dyDescent="0.25">
      <c r="B657" s="10"/>
    </row>
    <row r="658" spans="2:2" x14ac:dyDescent="0.25">
      <c r="B658" s="10"/>
    </row>
    <row r="659" spans="2:2" x14ac:dyDescent="0.25">
      <c r="B659" s="10"/>
    </row>
    <row r="660" spans="2:2" x14ac:dyDescent="0.25">
      <c r="B660" s="10"/>
    </row>
    <row r="661" spans="2:2" x14ac:dyDescent="0.25">
      <c r="B661" s="10"/>
    </row>
    <row r="662" spans="2:2" x14ac:dyDescent="0.25">
      <c r="B662" s="10"/>
    </row>
    <row r="663" spans="2:2" x14ac:dyDescent="0.25">
      <c r="B663" s="10"/>
    </row>
    <row r="664" spans="2:2" x14ac:dyDescent="0.25">
      <c r="B664" s="10"/>
    </row>
    <row r="665" spans="2:2" x14ac:dyDescent="0.25">
      <c r="B665" s="10"/>
    </row>
    <row r="666" spans="2:2" x14ac:dyDescent="0.25">
      <c r="B666" s="10"/>
    </row>
    <row r="667" spans="2:2" x14ac:dyDescent="0.25">
      <c r="B667" s="10"/>
    </row>
    <row r="668" spans="2:2" x14ac:dyDescent="0.25">
      <c r="B668" s="10"/>
    </row>
    <row r="669" spans="2:2" x14ac:dyDescent="0.25">
      <c r="B669" s="10"/>
    </row>
    <row r="670" spans="2:2" x14ac:dyDescent="0.25">
      <c r="B670" s="10"/>
    </row>
    <row r="671" spans="2:2" x14ac:dyDescent="0.25">
      <c r="B671" s="10"/>
    </row>
    <row r="672" spans="2:2" x14ac:dyDescent="0.25">
      <c r="B672" s="10"/>
    </row>
    <row r="673" spans="2:2" x14ac:dyDescent="0.25">
      <c r="B673" s="10"/>
    </row>
    <row r="674" spans="2:2" x14ac:dyDescent="0.25">
      <c r="B674" s="10"/>
    </row>
    <row r="675" spans="2:2" x14ac:dyDescent="0.25">
      <c r="B675" s="10"/>
    </row>
    <row r="676" spans="2:2" x14ac:dyDescent="0.25">
      <c r="B676" s="10"/>
    </row>
    <row r="677" spans="2:2" x14ac:dyDescent="0.25">
      <c r="B677" s="10"/>
    </row>
    <row r="678" spans="2:2" x14ac:dyDescent="0.25">
      <c r="B678" s="10"/>
    </row>
    <row r="679" spans="2:2" x14ac:dyDescent="0.25">
      <c r="B679" s="10"/>
    </row>
    <row r="680" spans="2:2" x14ac:dyDescent="0.25">
      <c r="B680" s="10"/>
    </row>
    <row r="681" spans="2:2" x14ac:dyDescent="0.25">
      <c r="B681" s="10"/>
    </row>
    <row r="682" spans="2:2" x14ac:dyDescent="0.25">
      <c r="B682" s="10"/>
    </row>
    <row r="683" spans="2:2" x14ac:dyDescent="0.25">
      <c r="B683" s="10"/>
    </row>
    <row r="684" spans="2:2" x14ac:dyDescent="0.25">
      <c r="B684" s="10"/>
    </row>
    <row r="685" spans="2:2" x14ac:dyDescent="0.25">
      <c r="B685" s="10"/>
    </row>
    <row r="686" spans="2:2" x14ac:dyDescent="0.25">
      <c r="B686" s="10"/>
    </row>
    <row r="687" spans="2:2" x14ac:dyDescent="0.25">
      <c r="B687" s="10"/>
    </row>
    <row r="688" spans="2:2" x14ac:dyDescent="0.25">
      <c r="B688" s="10"/>
    </row>
    <row r="689" spans="2:2" x14ac:dyDescent="0.25">
      <c r="B689" s="10"/>
    </row>
    <row r="690" spans="2:2" x14ac:dyDescent="0.25">
      <c r="B690" s="10"/>
    </row>
    <row r="691" spans="2:2" x14ac:dyDescent="0.25">
      <c r="B691" s="10"/>
    </row>
    <row r="692" spans="2:2" x14ac:dyDescent="0.25">
      <c r="B692" s="10"/>
    </row>
    <row r="693" spans="2:2" x14ac:dyDescent="0.25">
      <c r="B693" s="10"/>
    </row>
    <row r="694" spans="2:2" x14ac:dyDescent="0.25">
      <c r="B694" s="10"/>
    </row>
    <row r="695" spans="2:2" x14ac:dyDescent="0.25">
      <c r="B695" s="10"/>
    </row>
    <row r="696" spans="2:2" x14ac:dyDescent="0.25">
      <c r="B696" s="10"/>
    </row>
    <row r="697" spans="2:2" x14ac:dyDescent="0.25">
      <c r="B697" s="10"/>
    </row>
    <row r="698" spans="2:2" x14ac:dyDescent="0.25">
      <c r="B698" s="10"/>
    </row>
    <row r="699" spans="2:2" x14ac:dyDescent="0.25">
      <c r="B699" s="10"/>
    </row>
    <row r="700" spans="2:2" x14ac:dyDescent="0.25">
      <c r="B700" s="10"/>
    </row>
    <row r="701" spans="2:2" x14ac:dyDescent="0.25">
      <c r="B701" s="10"/>
    </row>
    <row r="702" spans="2:2" x14ac:dyDescent="0.25">
      <c r="B702" s="10"/>
    </row>
    <row r="703" spans="2:2" x14ac:dyDescent="0.25">
      <c r="B703" s="10"/>
    </row>
    <row r="704" spans="2:2" x14ac:dyDescent="0.25">
      <c r="B704" s="10"/>
    </row>
    <row r="705" spans="2:2" x14ac:dyDescent="0.25">
      <c r="B705" s="10"/>
    </row>
    <row r="706" spans="2:2" x14ac:dyDescent="0.25">
      <c r="B706" s="10"/>
    </row>
    <row r="707" spans="2:2" x14ac:dyDescent="0.25">
      <c r="B707" s="10"/>
    </row>
    <row r="708" spans="2:2" x14ac:dyDescent="0.25">
      <c r="B708" s="10"/>
    </row>
    <row r="709" spans="2:2" x14ac:dyDescent="0.25">
      <c r="B709" s="10"/>
    </row>
    <row r="710" spans="2:2" x14ac:dyDescent="0.25">
      <c r="B710" s="10"/>
    </row>
    <row r="711" spans="2:2" x14ac:dyDescent="0.25">
      <c r="B711" s="10"/>
    </row>
    <row r="712" spans="2:2" x14ac:dyDescent="0.25">
      <c r="B712" s="10"/>
    </row>
    <row r="713" spans="2:2" x14ac:dyDescent="0.25">
      <c r="B713" s="10"/>
    </row>
    <row r="714" spans="2:2" x14ac:dyDescent="0.25">
      <c r="B714" s="10"/>
    </row>
    <row r="715" spans="2:2" x14ac:dyDescent="0.25">
      <c r="B715" s="10"/>
    </row>
    <row r="716" spans="2:2" x14ac:dyDescent="0.25">
      <c r="B716" s="10"/>
    </row>
    <row r="717" spans="2:2" x14ac:dyDescent="0.25">
      <c r="B717" s="10"/>
    </row>
    <row r="718" spans="2:2" x14ac:dyDescent="0.25">
      <c r="B718" s="10"/>
    </row>
    <row r="719" spans="2:2" x14ac:dyDescent="0.25">
      <c r="B719" s="10"/>
    </row>
    <row r="720" spans="2:2" x14ac:dyDescent="0.25">
      <c r="B720" s="10"/>
    </row>
    <row r="721" spans="2:2" x14ac:dyDescent="0.25">
      <c r="B721" s="10"/>
    </row>
    <row r="722" spans="2:2" x14ac:dyDescent="0.25">
      <c r="B722" s="10"/>
    </row>
    <row r="723" spans="2:2" x14ac:dyDescent="0.25">
      <c r="B723" s="10"/>
    </row>
    <row r="724" spans="2:2" x14ac:dyDescent="0.25">
      <c r="B724" s="10"/>
    </row>
    <row r="725" spans="2:2" x14ac:dyDescent="0.25">
      <c r="B725" s="10"/>
    </row>
    <row r="726" spans="2:2" x14ac:dyDescent="0.25">
      <c r="B726" s="10"/>
    </row>
    <row r="727" spans="2:2" x14ac:dyDescent="0.25">
      <c r="B727" s="10"/>
    </row>
    <row r="728" spans="2:2" x14ac:dyDescent="0.25">
      <c r="B728" s="10"/>
    </row>
    <row r="729" spans="2:2" x14ac:dyDescent="0.25">
      <c r="B729" s="10"/>
    </row>
    <row r="730" spans="2:2" x14ac:dyDescent="0.25">
      <c r="B730" s="10"/>
    </row>
    <row r="731" spans="2:2" x14ac:dyDescent="0.25">
      <c r="B731" s="10"/>
    </row>
    <row r="732" spans="2:2" x14ac:dyDescent="0.25">
      <c r="B732" s="10"/>
    </row>
    <row r="733" spans="2:2" x14ac:dyDescent="0.25">
      <c r="B733" s="10"/>
    </row>
    <row r="734" spans="2:2" x14ac:dyDescent="0.25">
      <c r="B734" s="10"/>
    </row>
    <row r="735" spans="2:2" x14ac:dyDescent="0.25">
      <c r="B735" s="10"/>
    </row>
    <row r="736" spans="2:2" x14ac:dyDescent="0.25">
      <c r="B736" s="10"/>
    </row>
    <row r="737" spans="2:2" x14ac:dyDescent="0.25">
      <c r="B737" s="10"/>
    </row>
    <row r="738" spans="2:2" x14ac:dyDescent="0.25">
      <c r="B738" s="10"/>
    </row>
    <row r="739" spans="2:2" x14ac:dyDescent="0.25">
      <c r="B739" s="10"/>
    </row>
    <row r="740" spans="2:2" x14ac:dyDescent="0.25">
      <c r="B740" s="10"/>
    </row>
    <row r="741" spans="2:2" x14ac:dyDescent="0.25">
      <c r="B741" s="10"/>
    </row>
    <row r="742" spans="2:2" x14ac:dyDescent="0.25">
      <c r="B742" s="10"/>
    </row>
    <row r="743" spans="2:2" x14ac:dyDescent="0.25">
      <c r="B743" s="10"/>
    </row>
    <row r="744" spans="2:2" x14ac:dyDescent="0.25">
      <c r="B744" s="10"/>
    </row>
    <row r="745" spans="2:2" x14ac:dyDescent="0.25">
      <c r="B745" s="10"/>
    </row>
    <row r="746" spans="2:2" x14ac:dyDescent="0.25">
      <c r="B746" s="10"/>
    </row>
    <row r="747" spans="2:2" x14ac:dyDescent="0.25">
      <c r="B747" s="10"/>
    </row>
    <row r="748" spans="2:2" x14ac:dyDescent="0.25">
      <c r="B748" s="10"/>
    </row>
    <row r="749" spans="2:2" x14ac:dyDescent="0.25">
      <c r="B749" s="10"/>
    </row>
    <row r="750" spans="2:2" x14ac:dyDescent="0.25">
      <c r="B750" s="10"/>
    </row>
    <row r="751" spans="2:2" x14ac:dyDescent="0.25">
      <c r="B751" s="10"/>
    </row>
    <row r="752" spans="2:2" x14ac:dyDescent="0.25">
      <c r="B752" s="10"/>
    </row>
    <row r="753" spans="2:2" x14ac:dyDescent="0.25">
      <c r="B753" s="10"/>
    </row>
    <row r="754" spans="2:2" x14ac:dyDescent="0.25">
      <c r="B754" s="10"/>
    </row>
    <row r="755" spans="2:2" x14ac:dyDescent="0.25">
      <c r="B755" s="10"/>
    </row>
    <row r="756" spans="2:2" x14ac:dyDescent="0.25">
      <c r="B756" s="10"/>
    </row>
    <row r="757" spans="2:2" x14ac:dyDescent="0.25">
      <c r="B757" s="10"/>
    </row>
    <row r="758" spans="2:2" x14ac:dyDescent="0.25">
      <c r="B758" s="10"/>
    </row>
    <row r="759" spans="2:2" x14ac:dyDescent="0.25">
      <c r="B759" s="10"/>
    </row>
    <row r="760" spans="2:2" x14ac:dyDescent="0.25">
      <c r="B760" s="10"/>
    </row>
    <row r="761" spans="2:2" x14ac:dyDescent="0.25">
      <c r="B761" s="10"/>
    </row>
    <row r="762" spans="2:2" x14ac:dyDescent="0.25">
      <c r="B762" s="10"/>
    </row>
    <row r="763" spans="2:2" x14ac:dyDescent="0.25">
      <c r="B763" s="10"/>
    </row>
    <row r="764" spans="2:2" x14ac:dyDescent="0.25">
      <c r="B764" s="10"/>
    </row>
    <row r="765" spans="2:2" x14ac:dyDescent="0.25">
      <c r="B765" s="10"/>
    </row>
    <row r="766" spans="2:2" x14ac:dyDescent="0.25">
      <c r="B766" s="10"/>
    </row>
    <row r="767" spans="2:2" x14ac:dyDescent="0.25">
      <c r="B767" s="10"/>
    </row>
    <row r="768" spans="2:2" x14ac:dyDescent="0.25">
      <c r="B768" s="10"/>
    </row>
    <row r="769" spans="2:2" x14ac:dyDescent="0.25">
      <c r="B769" s="10"/>
    </row>
    <row r="770" spans="2:2" x14ac:dyDescent="0.25">
      <c r="B770" s="10"/>
    </row>
    <row r="771" spans="2:2" x14ac:dyDescent="0.25">
      <c r="B771" s="10"/>
    </row>
    <row r="772" spans="2:2" x14ac:dyDescent="0.25">
      <c r="B772" s="10"/>
    </row>
    <row r="773" spans="2:2" x14ac:dyDescent="0.25">
      <c r="B773" s="10"/>
    </row>
    <row r="774" spans="2:2" x14ac:dyDescent="0.25">
      <c r="B774" s="10"/>
    </row>
    <row r="775" spans="2:2" x14ac:dyDescent="0.25">
      <c r="B775" s="10"/>
    </row>
    <row r="776" spans="2:2" x14ac:dyDescent="0.25">
      <c r="B776" s="10"/>
    </row>
    <row r="777" spans="2:2" x14ac:dyDescent="0.25">
      <c r="B777" s="10"/>
    </row>
    <row r="778" spans="2:2" x14ac:dyDescent="0.25">
      <c r="B778" s="10"/>
    </row>
    <row r="779" spans="2:2" x14ac:dyDescent="0.25">
      <c r="B779" s="10"/>
    </row>
    <row r="780" spans="2:2" x14ac:dyDescent="0.25">
      <c r="B780" s="10"/>
    </row>
    <row r="781" spans="2:2" x14ac:dyDescent="0.25">
      <c r="B781" s="10"/>
    </row>
    <row r="782" spans="2:2" x14ac:dyDescent="0.25">
      <c r="B782" s="10"/>
    </row>
    <row r="783" spans="2:2" x14ac:dyDescent="0.25">
      <c r="B783" s="10"/>
    </row>
    <row r="784" spans="2:2" x14ac:dyDescent="0.25">
      <c r="B784" s="10"/>
    </row>
    <row r="785" spans="2:2" x14ac:dyDescent="0.25">
      <c r="B785" s="10"/>
    </row>
    <row r="786" spans="2:2" x14ac:dyDescent="0.25">
      <c r="B786" s="10"/>
    </row>
    <row r="787" spans="2:2" x14ac:dyDescent="0.25">
      <c r="B787" s="10"/>
    </row>
    <row r="788" spans="2:2" x14ac:dyDescent="0.25">
      <c r="B788" s="10"/>
    </row>
    <row r="789" spans="2:2" x14ac:dyDescent="0.25">
      <c r="B789" s="10"/>
    </row>
    <row r="790" spans="2:2" x14ac:dyDescent="0.25">
      <c r="B790" s="10"/>
    </row>
    <row r="791" spans="2:2" x14ac:dyDescent="0.25">
      <c r="B791" s="10"/>
    </row>
    <row r="792" spans="2:2" x14ac:dyDescent="0.25">
      <c r="B792" s="10"/>
    </row>
    <row r="793" spans="2:2" x14ac:dyDescent="0.25">
      <c r="B793" s="10"/>
    </row>
    <row r="794" spans="2:2" x14ac:dyDescent="0.25">
      <c r="B794" s="10"/>
    </row>
    <row r="795" spans="2:2" x14ac:dyDescent="0.25">
      <c r="B795" s="10"/>
    </row>
    <row r="796" spans="2:2" x14ac:dyDescent="0.25">
      <c r="B796" s="10"/>
    </row>
    <row r="797" spans="2:2" x14ac:dyDescent="0.25">
      <c r="B797" s="10"/>
    </row>
    <row r="798" spans="2:2" x14ac:dyDescent="0.25">
      <c r="B798" s="10"/>
    </row>
    <row r="799" spans="2:2" x14ac:dyDescent="0.25">
      <c r="B799" s="10"/>
    </row>
    <row r="800" spans="2:2" x14ac:dyDescent="0.25">
      <c r="B800" s="10"/>
    </row>
    <row r="801" spans="2:2" x14ac:dyDescent="0.25">
      <c r="B801" s="10"/>
    </row>
    <row r="802" spans="2:2" x14ac:dyDescent="0.25">
      <c r="B802" s="10"/>
    </row>
    <row r="803" spans="2:2" x14ac:dyDescent="0.25">
      <c r="B803" s="10"/>
    </row>
    <row r="804" spans="2:2" x14ac:dyDescent="0.25">
      <c r="B804" s="10"/>
    </row>
    <row r="805" spans="2:2" x14ac:dyDescent="0.25">
      <c r="B805" s="10"/>
    </row>
    <row r="806" spans="2:2" x14ac:dyDescent="0.25">
      <c r="B806" s="10"/>
    </row>
    <row r="807" spans="2:2" x14ac:dyDescent="0.25">
      <c r="B807" s="10"/>
    </row>
    <row r="808" spans="2:2" x14ac:dyDescent="0.25">
      <c r="B808" s="10"/>
    </row>
    <row r="809" spans="2:2" x14ac:dyDescent="0.25">
      <c r="B809" s="10"/>
    </row>
    <row r="810" spans="2:2" x14ac:dyDescent="0.25">
      <c r="B810" s="10"/>
    </row>
    <row r="811" spans="2:2" x14ac:dyDescent="0.25">
      <c r="B811" s="10"/>
    </row>
    <row r="812" spans="2:2" x14ac:dyDescent="0.25">
      <c r="B812" s="10"/>
    </row>
    <row r="813" spans="2:2" x14ac:dyDescent="0.25">
      <c r="B813" s="10"/>
    </row>
    <row r="814" spans="2:2" x14ac:dyDescent="0.25">
      <c r="B814" s="10"/>
    </row>
    <row r="815" spans="2:2" x14ac:dyDescent="0.25">
      <c r="B815" s="10"/>
    </row>
    <row r="816" spans="2:2" x14ac:dyDescent="0.25">
      <c r="B816" s="10"/>
    </row>
    <row r="817" spans="2:2" x14ac:dyDescent="0.25">
      <c r="B817" s="10"/>
    </row>
    <row r="818" spans="2:2" x14ac:dyDescent="0.25">
      <c r="B818" s="10"/>
    </row>
    <row r="819" spans="2:2" x14ac:dyDescent="0.25">
      <c r="B819" s="10"/>
    </row>
  </sheetData>
  <mergeCells count="21">
    <mergeCell ref="A468:I468"/>
    <mergeCell ref="A471:I471"/>
    <mergeCell ref="H11:H12"/>
    <mergeCell ref="I11:I12"/>
    <mergeCell ref="F11:F12"/>
    <mergeCell ref="G11:G12"/>
    <mergeCell ref="A45:C45"/>
    <mergeCell ref="A11:C11"/>
    <mergeCell ref="A12:C12"/>
    <mergeCell ref="D11:D12"/>
    <mergeCell ref="E11:E12"/>
    <mergeCell ref="A1:I1"/>
    <mergeCell ref="A3:I3"/>
    <mergeCell ref="H8:I8"/>
    <mergeCell ref="A4:I4"/>
    <mergeCell ref="A6:I6"/>
    <mergeCell ref="A8:A9"/>
    <mergeCell ref="B8:B9"/>
    <mergeCell ref="C8:C9"/>
    <mergeCell ref="D8:E8"/>
    <mergeCell ref="F8:G8"/>
  </mergeCells>
  <pageMargins left="7.874015748031496E-2" right="7.874015748031496E-2" top="0.59055118110236227" bottom="7.874015748031496E-2" header="0.31496062992125984" footer="7.874015748031496E-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видатки 2023</vt:lpstr>
      <vt:lpstr>'видатки 2023'!Заголовки_для_печати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2024-02-14T08:53:51Z</dcterms:modified>
</cp:coreProperties>
</file>